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FP\RFP's\State Broker\"/>
    </mc:Choice>
  </mc:AlternateContent>
  <xr:revisionPtr revIDLastSave="0" documentId="8_{E22E5766-BF72-4E65-BC8E-4ED073FDE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ewals" sheetId="1" r:id="rId1"/>
    <sheet name="Sheet1" sheetId="3" r:id="rId2"/>
  </sheets>
  <definedNames>
    <definedName name="_xlnm.Print_Titles" localSheetId="0">Renewals!$3:$4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E75" i="1"/>
  <c r="F75" i="1"/>
  <c r="G75" i="1"/>
  <c r="H75" i="1"/>
  <c r="I75" i="1"/>
  <c r="J75" i="1"/>
  <c r="K75" i="1"/>
  <c r="L75" i="1"/>
  <c r="C74" i="1"/>
  <c r="D74" i="1"/>
  <c r="E74" i="1"/>
  <c r="F74" i="1"/>
  <c r="G74" i="1"/>
  <c r="H74" i="1"/>
  <c r="I74" i="1"/>
  <c r="J74" i="1"/>
  <c r="K74" i="1"/>
  <c r="L74" i="1"/>
  <c r="B75" i="1"/>
  <c r="B74" i="1"/>
  <c r="M70" i="1"/>
  <c r="M66" i="1"/>
  <c r="M62" i="1"/>
  <c r="M58" i="1"/>
  <c r="M54" i="1"/>
  <c r="M50" i="1"/>
  <c r="M39" i="1"/>
  <c r="M38" i="1"/>
  <c r="M34" i="1"/>
  <c r="M30" i="1"/>
  <c r="M26" i="1"/>
  <c r="M22" i="1"/>
  <c r="B12" i="1"/>
  <c r="D12" i="1"/>
  <c r="E12" i="1"/>
  <c r="F12" i="1"/>
  <c r="H12" i="1"/>
  <c r="I12" i="1"/>
  <c r="J12" i="1"/>
  <c r="K12" i="1"/>
  <c r="L12" i="1"/>
  <c r="M11" i="1"/>
  <c r="M10" i="1"/>
  <c r="M46" i="1"/>
  <c r="M43" i="1"/>
  <c r="M42" i="1"/>
  <c r="F44" i="1"/>
  <c r="G44" i="1"/>
  <c r="H44" i="1"/>
  <c r="I44" i="1"/>
  <c r="J44" i="1"/>
  <c r="K44" i="1"/>
  <c r="L44" i="1"/>
  <c r="E44" i="1"/>
  <c r="M12" i="1" l="1"/>
  <c r="E76" i="1"/>
  <c r="F76" i="1"/>
  <c r="M44" i="1"/>
  <c r="L76" i="1"/>
  <c r="C76" i="1"/>
  <c r="H76" i="1"/>
  <c r="D76" i="1"/>
  <c r="B76" i="1"/>
  <c r="G76" i="1"/>
  <c r="K76" i="1"/>
  <c r="J76" i="1"/>
  <c r="I76" i="1"/>
  <c r="F6" i="3" l="1"/>
  <c r="H20" i="3"/>
  <c r="L6" i="3"/>
  <c r="C12" i="1" l="1"/>
  <c r="M18" i="1"/>
  <c r="M15" i="1"/>
  <c r="M14" i="1"/>
  <c r="C16" i="1"/>
  <c r="D16" i="1"/>
  <c r="E16" i="1"/>
  <c r="F16" i="1"/>
  <c r="G16" i="1"/>
  <c r="H16" i="1"/>
  <c r="I16" i="1"/>
  <c r="J16" i="1"/>
  <c r="K16" i="1"/>
  <c r="L16" i="1"/>
  <c r="B16" i="1"/>
  <c r="M7" i="1"/>
  <c r="M6" i="1"/>
  <c r="L8" i="1"/>
  <c r="K8" i="1"/>
  <c r="M75" i="1" l="1"/>
  <c r="M76" i="1" s="1"/>
  <c r="M74" i="1"/>
  <c r="M16" i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Kimberlee Brazell</author>
  </authors>
  <commentList>
    <comment ref="I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Kimberlee Brazell:</t>
        </r>
        <r>
          <rPr>
            <sz val="9"/>
            <color indexed="81"/>
            <rFont val="Tahoma"/>
            <family val="2"/>
          </rPr>
          <t xml:space="preserve">
UNM Only
</t>
        </r>
      </text>
    </comment>
    <comment ref="J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Kimberlee Brazell:</t>
        </r>
        <r>
          <rPr>
            <sz val="9"/>
            <color indexed="81"/>
            <rFont val="Tahoma"/>
            <family val="2"/>
          </rPr>
          <t xml:space="preserve">
All of SoNM
</t>
        </r>
      </text>
    </comment>
  </commentList>
</comments>
</file>

<file path=xl/sharedStrings.xml><?xml version="1.0" encoding="utf-8"?>
<sst xmlns="http://schemas.openxmlformats.org/spreadsheetml/2006/main" count="262" uniqueCount="63">
  <si>
    <t>Coverage</t>
  </si>
  <si>
    <t>Property</t>
  </si>
  <si>
    <t>Equipment Breakdown</t>
  </si>
  <si>
    <t>Premium</t>
  </si>
  <si>
    <t>Fine Arts</t>
  </si>
  <si>
    <t>Accidental Death &amp; Dismemberment</t>
  </si>
  <si>
    <t>Mexican Tourist Auto</t>
  </si>
  <si>
    <t>Airport Liability</t>
  </si>
  <si>
    <t>Aircraft Hull &amp; Liability</t>
  </si>
  <si>
    <t>Rail Property</t>
  </si>
  <si>
    <t>Rail Liability</t>
  </si>
  <si>
    <t>Terrorism (Property &amp; Liability)</t>
  </si>
  <si>
    <t>General Liability</t>
  </si>
  <si>
    <t>N/A</t>
  </si>
  <si>
    <t>UAS Hull &amp; Liability</t>
  </si>
  <si>
    <t>Storage Tank Pollution Liability</t>
  </si>
  <si>
    <t>ACE</t>
  </si>
  <si>
    <t>Total</t>
  </si>
  <si>
    <t>Including War &amp; TRIA</t>
  </si>
  <si>
    <t>Tria option</t>
  </si>
  <si>
    <t>Including 21% commission</t>
  </si>
  <si>
    <t>Allianz</t>
  </si>
  <si>
    <t>Includes Terrorism</t>
  </si>
  <si>
    <t>International Package</t>
  </si>
  <si>
    <t>07/01/2016-17</t>
  </si>
  <si>
    <t>07/01/2017-18</t>
  </si>
  <si>
    <t>07/01/2015-16</t>
  </si>
  <si>
    <t>07/01/18-19</t>
  </si>
  <si>
    <t>07/01/2014-15</t>
  </si>
  <si>
    <t>07/01/13-14</t>
  </si>
  <si>
    <t>07/01/2012-13</t>
  </si>
  <si>
    <t>07/01/2011-12</t>
  </si>
  <si>
    <t>07/01/2010-11</t>
  </si>
  <si>
    <t>07/01/08-09</t>
  </si>
  <si>
    <t>07/01/09-10</t>
  </si>
  <si>
    <t>Total Incurred Losses</t>
  </si>
  <si>
    <t>Loss Ratio</t>
  </si>
  <si>
    <t>07.27.18 Flood Claim - Open</t>
  </si>
  <si>
    <t>Excess Liability</t>
  </si>
  <si>
    <t>Excess WC</t>
  </si>
  <si>
    <t>Employee Dishonesty</t>
  </si>
  <si>
    <t>Hartford</t>
  </si>
  <si>
    <t>Lexington</t>
  </si>
  <si>
    <t>Travelers</t>
  </si>
  <si>
    <t>Huntington Block</t>
  </si>
  <si>
    <t xml:space="preserve">AXA Insurance
</t>
  </si>
  <si>
    <t xml:space="preserve">Lloyds of London </t>
  </si>
  <si>
    <t>McAfee Edwards</t>
  </si>
  <si>
    <t>AIG</t>
  </si>
  <si>
    <t>Chubb</t>
  </si>
  <si>
    <t>Various</t>
  </si>
  <si>
    <t>Evanston</t>
  </si>
  <si>
    <t>XL Insurance</t>
  </si>
  <si>
    <t>Safety National</t>
  </si>
  <si>
    <t>Total - All Lines of Coverage</t>
  </si>
  <si>
    <t>Notes</t>
  </si>
  <si>
    <t>inspections</t>
  </si>
  <si>
    <t xml:space="preserve">Travelers includes 377 boiler </t>
  </si>
  <si>
    <t xml:space="preserve">17.5 commission outside </t>
  </si>
  <si>
    <t>of fee paid to Aon Environmental</t>
  </si>
  <si>
    <t xml:space="preserve">5 - 8.5% commission depending </t>
  </si>
  <si>
    <t>on syndicate paid to Aon London</t>
  </si>
  <si>
    <t>2013 is 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</si>
</sst>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_-;\-* #,##0_-;_-* &quot;-&quot;_-;_-@_-"/>
    <numFmt numFmtId="166" formatCode="_-* #,##0.00_-;\-* #,##0.00_-;_-* &quot;-&quot;??_-;_-@_-"/>
    <numFmt numFmtId="167" formatCode="_([$€-2]* #,##0.00_);_([$€-2]* \(#,##0.00\);_([$€-2]* &quot;-&quot;??_)"/>
    <numFmt numFmtId="168" formatCode="0%_);\(0%\)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62"/>
      <name val="Cambria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12"/>
      <name val="新細明體"/>
      <family val="1"/>
      <charset val="136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0083A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3" fontId="2" fillId="0" borderId="0"/>
    <xf numFmtId="3" fontId="2" fillId="0" borderId="0"/>
    <xf numFmtId="3" fontId="2" fillId="0" borderId="0"/>
    <xf numFmtId="0" fontId="3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5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8" fillId="12" borderId="3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4" fontId="10" fillId="16" borderId="4">
      <alignment horizontal="center" vertical="center" wrapText="1"/>
    </xf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7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4" fillId="0" borderId="0">
      <alignment vertical="top"/>
    </xf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1" fontId="3" fillId="0" borderId="0" applyFill="0" applyBorder="0" applyProtection="0"/>
    <xf numFmtId="3" fontId="2" fillId="0" borderId="0"/>
    <xf numFmtId="0" fontId="4" fillId="0" borderId="0" applyNumberFormat="0" applyBorder="0" applyAlignment="0"/>
    <xf numFmtId="0" fontId="4" fillId="0" borderId="0" applyNumberFormat="0" applyBorder="0" applyAlignment="0"/>
    <xf numFmtId="0" fontId="4" fillId="0" borderId="0" applyNumberFormat="0" applyBorder="0" applyAlignment="0"/>
    <xf numFmtId="0" fontId="9" fillId="0" borderId="0" applyNumberFormat="0" applyBorder="0" applyAlignment="0"/>
    <xf numFmtId="0" fontId="9" fillId="0" borderId="0" applyNumberFormat="0" applyBorder="0" applyAlignment="0"/>
    <xf numFmtId="0" fontId="13" fillId="0" borderId="0" applyNumberFormat="0" applyBorder="0" applyAlignment="0"/>
    <xf numFmtId="0" fontId="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5" fillId="0" borderId="0" applyFill="0" applyBorder="0" applyProtection="0">
      <alignment horizontal="left" vertical="top"/>
    </xf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6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164" fontId="3" fillId="0" borderId="2" xfId="0" applyNumberFormat="1" applyFont="1" applyBorder="1"/>
    <xf numFmtId="164" fontId="10" fillId="3" borderId="2" xfId="0" applyNumberFormat="1" applyFont="1" applyFill="1" applyBorder="1"/>
    <xf numFmtId="164" fontId="3" fillId="0" borderId="2" xfId="0" applyNumberFormat="1" applyFont="1" applyBorder="1" applyAlignment="1">
      <alignment vertical="center" wrapText="1"/>
    </xf>
    <xf numFmtId="164" fontId="10" fillId="3" borderId="2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10" fillId="3" borderId="2" xfId="0" applyNumberFormat="1" applyFont="1" applyFill="1" applyBorder="1" applyAlignment="1">
      <alignment horizontal="right" vertical="center" wrapText="1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3" borderId="2" xfId="0" applyNumberFormat="1" applyFont="1" applyFill="1" applyBorder="1"/>
    <xf numFmtId="164" fontId="3" fillId="0" borderId="2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wrapText="1"/>
    </xf>
    <xf numFmtId="164" fontId="3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left" vertical="center" wrapText="1" indent="1"/>
    </xf>
    <xf numFmtId="9" fontId="3" fillId="0" borderId="2" xfId="0" applyNumberFormat="1" applyFont="1" applyBorder="1"/>
    <xf numFmtId="9" fontId="3" fillId="0" borderId="2" xfId="0" applyNumberFormat="1" applyFont="1" applyBorder="1" applyAlignment="1">
      <alignment horizontal="left" vertical="center" wrapText="1" indent="1"/>
    </xf>
    <xf numFmtId="9" fontId="3" fillId="0" borderId="2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horizontal="right" vertical="center" wrapText="1"/>
    </xf>
    <xf numFmtId="9" fontId="3" fillId="0" borderId="0" xfId="0" applyNumberFormat="1" applyFont="1"/>
    <xf numFmtId="164" fontId="3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/>
    </xf>
    <xf numFmtId="164" fontId="3" fillId="3" borderId="0" xfId="0" applyNumberFormat="1" applyFont="1" applyFill="1"/>
    <xf numFmtId="164" fontId="3" fillId="0" borderId="2" xfId="0" applyNumberFormat="1" applyFont="1" applyBorder="1" applyAlignment="1">
      <alignment horizontal="left" vertical="top" wrapText="1" indent="1"/>
    </xf>
    <xf numFmtId="9" fontId="3" fillId="0" borderId="2" xfId="0" applyNumberFormat="1" applyFont="1" applyBorder="1" applyAlignment="1">
      <alignment vertical="top" wrapText="1"/>
    </xf>
    <xf numFmtId="164" fontId="10" fillId="3" borderId="2" xfId="0" applyNumberFormat="1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3" fillId="3" borderId="0" xfId="0" applyNumberFormat="1" applyFont="1" applyFill="1" applyAlignment="1">
      <alignment horizontal="left"/>
    </xf>
    <xf numFmtId="164" fontId="3" fillId="3" borderId="2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/>
    <xf numFmtId="9" fontId="0" fillId="0" borderId="0" xfId="0" applyNumberFormat="1"/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0" fontId="3" fillId="0" borderId="2" xfId="0" applyNumberFormat="1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center"/>
    </xf>
    <xf numFmtId="9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0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left"/>
    </xf>
    <xf numFmtId="164" fontId="3" fillId="0" borderId="2" xfId="0" applyNumberFormat="1" applyFont="1" applyBorder="1" applyAlignment="1">
      <alignment horizontal="left" indent="1"/>
    </xf>
    <xf numFmtId="164" fontId="3" fillId="0" borderId="2" xfId="0" applyNumberFormat="1" applyFont="1" applyBorder="1" applyAlignment="1">
      <alignment horizontal="left" vertical="center"/>
    </xf>
    <xf numFmtId="164" fontId="17" fillId="2" borderId="5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horizontal="left" vertical="center" wrapText="1"/>
    </xf>
    <xf numFmtId="164" fontId="17" fillId="2" borderId="5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17" fillId="17" borderId="5" xfId="0" applyNumberFormat="1" applyFont="1" applyFill="1" applyBorder="1" applyAlignment="1">
      <alignment horizontal="center" vertical="center" wrapText="1"/>
    </xf>
    <xf numFmtId="164" fontId="17" fillId="17" borderId="1" xfId="0" applyNumberFormat="1" applyFont="1" applyFill="1" applyBorder="1" applyAlignment="1">
      <alignment horizontal="center" vertical="center" wrapText="1"/>
    </xf>
  </cellXfs>
  <cellStyles count="192">
    <cellStyle name="_Fin Metrics Prep Inventory 07-31-2011 EPV and ESP Combined" xfId="1" xr:uid="{00000000-0005-0000-0000-000000000000}"/>
    <cellStyle name="_Lookup TM1" xfId="2" xr:uid="{00000000-0005-0000-0000-000001000000}"/>
    <cellStyle name="_Sheet1" xfId="3" xr:uid="{00000000-0005-0000-0000-000002000000}"/>
    <cellStyle name="_WW Inv and Reserves Q4'11 PBC 34 10-27-11" xfId="4" xr:uid="{00000000-0005-0000-0000-000003000000}"/>
    <cellStyle name="Accent1 - 20%" xfId="5" xr:uid="{00000000-0005-0000-0000-000004000000}"/>
    <cellStyle name="Accent1 - 40%" xfId="6" xr:uid="{00000000-0005-0000-0000-000005000000}"/>
    <cellStyle name="Accent1 - 60%" xfId="7" xr:uid="{00000000-0005-0000-0000-000006000000}"/>
    <cellStyle name="Accent2 - 20%" xfId="8" xr:uid="{00000000-0005-0000-0000-000007000000}"/>
    <cellStyle name="Accent2 - 40%" xfId="9" xr:uid="{00000000-0005-0000-0000-000008000000}"/>
    <cellStyle name="Accent2 - 60%" xfId="10" xr:uid="{00000000-0005-0000-0000-000009000000}"/>
    <cellStyle name="Accent3 - 20%" xfId="11" xr:uid="{00000000-0005-0000-0000-00000A000000}"/>
    <cellStyle name="Accent3 - 40%" xfId="12" xr:uid="{00000000-0005-0000-0000-00000B000000}"/>
    <cellStyle name="Accent3 - 60%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 - 20%" xfId="17" xr:uid="{00000000-0005-0000-0000-000010000000}"/>
    <cellStyle name="Accent5 - 40%" xfId="18" xr:uid="{00000000-0005-0000-0000-000011000000}"/>
    <cellStyle name="Accent5 - 60%" xfId="19" xr:uid="{00000000-0005-0000-0000-000012000000}"/>
    <cellStyle name="Accent6 - 20%" xfId="20" xr:uid="{00000000-0005-0000-0000-000013000000}"/>
    <cellStyle name="Accent6 - 40%" xfId="21" xr:uid="{00000000-0005-0000-0000-000014000000}"/>
    <cellStyle name="Accent6 - 60%" xfId="22" xr:uid="{00000000-0005-0000-0000-000015000000}"/>
    <cellStyle name="Comma 2" xfId="23" xr:uid="{00000000-0005-0000-0000-000016000000}"/>
    <cellStyle name="Comma 2 2" xfId="24" xr:uid="{00000000-0005-0000-0000-000017000000}"/>
    <cellStyle name="Comma 2 2 2" xfId="25" xr:uid="{00000000-0005-0000-0000-000018000000}"/>
    <cellStyle name="Comma 2 2 2 2" xfId="26" xr:uid="{00000000-0005-0000-0000-000019000000}"/>
    <cellStyle name="Comma 2 2 3" xfId="27" xr:uid="{00000000-0005-0000-0000-00001A000000}"/>
    <cellStyle name="Comma 2 3" xfId="28" xr:uid="{00000000-0005-0000-0000-00001B000000}"/>
    <cellStyle name="Comma 2 3 2" xfId="29" xr:uid="{00000000-0005-0000-0000-00001C000000}"/>
    <cellStyle name="Comma 3" xfId="30" xr:uid="{00000000-0005-0000-0000-00001D000000}"/>
    <cellStyle name="Comma 3 2" xfId="31" xr:uid="{00000000-0005-0000-0000-00001E000000}"/>
    <cellStyle name="Comma 3 3" xfId="32" xr:uid="{00000000-0005-0000-0000-00001F000000}"/>
    <cellStyle name="Comma 4" xfId="33" xr:uid="{00000000-0005-0000-0000-000020000000}"/>
    <cellStyle name="Comma 4 2" xfId="34" xr:uid="{00000000-0005-0000-0000-000021000000}"/>
    <cellStyle name="Comma 5" xfId="35" xr:uid="{00000000-0005-0000-0000-000022000000}"/>
    <cellStyle name="Comma 9" xfId="36" xr:uid="{00000000-0005-0000-0000-000023000000}"/>
    <cellStyle name="COST OF GOODS SOLD SHEET" xfId="37" xr:uid="{00000000-0005-0000-0000-000024000000}"/>
    <cellStyle name="Currency 2" xfId="38" xr:uid="{00000000-0005-0000-0000-000025000000}"/>
    <cellStyle name="Currency 3" xfId="39" xr:uid="{00000000-0005-0000-0000-000026000000}"/>
    <cellStyle name="Currency 5" xfId="40" xr:uid="{00000000-0005-0000-0000-000027000000}"/>
    <cellStyle name="Dezimal [0]_Compiling Utility Macros" xfId="41" xr:uid="{00000000-0005-0000-0000-000028000000}"/>
    <cellStyle name="Dezimal_Compiling Utility Macros" xfId="42" xr:uid="{00000000-0005-0000-0000-000029000000}"/>
    <cellStyle name="Emphasis 1" xfId="43" xr:uid="{00000000-0005-0000-0000-00002A000000}"/>
    <cellStyle name="Emphasis 2" xfId="44" xr:uid="{00000000-0005-0000-0000-00002B000000}"/>
    <cellStyle name="Emphasis 3" xfId="45" xr:uid="{00000000-0005-0000-0000-00002C000000}"/>
    <cellStyle name="Euro" xfId="46" xr:uid="{00000000-0005-0000-0000-00002D000000}"/>
    <cellStyle name="Euro 2" xfId="47" xr:uid="{00000000-0005-0000-0000-00002E000000}"/>
    <cellStyle name="Heading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3 2" xfId="52" xr:uid="{00000000-0005-0000-0000-000034000000}"/>
    <cellStyle name="Normal 2 3 3" xfId="53" xr:uid="{00000000-0005-0000-0000-000035000000}"/>
    <cellStyle name="Normal 2_JDE financials for Account Mapping Bill" xfId="54" xr:uid="{00000000-0005-0000-0000-000036000000}"/>
    <cellStyle name="Normal 3" xfId="55" xr:uid="{00000000-0005-0000-0000-000037000000}"/>
    <cellStyle name="Normal 3 2" xfId="56" xr:uid="{00000000-0005-0000-0000-000038000000}"/>
    <cellStyle name="Normal 3 2 2" xfId="57" xr:uid="{00000000-0005-0000-0000-000039000000}"/>
    <cellStyle name="Normal 3 2 2 2" xfId="58" xr:uid="{00000000-0005-0000-0000-00003A000000}"/>
    <cellStyle name="Normal 3 2 3" xfId="59" xr:uid="{00000000-0005-0000-0000-00003B000000}"/>
    <cellStyle name="Normal 3 2 3 2" xfId="60" xr:uid="{00000000-0005-0000-0000-00003C000000}"/>
    <cellStyle name="Normal 3 2 4" xfId="61" xr:uid="{00000000-0005-0000-0000-00003D000000}"/>
    <cellStyle name="Normal 3 2_Sheet1" xfId="62" xr:uid="{00000000-0005-0000-0000-00003E000000}"/>
    <cellStyle name="Normal 3 3" xfId="63" xr:uid="{00000000-0005-0000-0000-00003F000000}"/>
    <cellStyle name="Normal 3 3 2" xfId="64" xr:uid="{00000000-0005-0000-0000-000040000000}"/>
    <cellStyle name="Normal 3 3 2 2" xfId="65" xr:uid="{00000000-0005-0000-0000-000041000000}"/>
    <cellStyle name="Normal 3 3 3" xfId="66" xr:uid="{00000000-0005-0000-0000-000042000000}"/>
    <cellStyle name="Normal 3 4" xfId="67" xr:uid="{00000000-0005-0000-0000-000043000000}"/>
    <cellStyle name="Normal 3 4 2" xfId="68" xr:uid="{00000000-0005-0000-0000-000044000000}"/>
    <cellStyle name="Normal 3 5" xfId="69" xr:uid="{00000000-0005-0000-0000-000045000000}"/>
    <cellStyle name="Normal 3 6" xfId="70" xr:uid="{00000000-0005-0000-0000-000046000000}"/>
    <cellStyle name="Normal 3_2013-04 Jan Close Calendar Master" xfId="71" xr:uid="{00000000-0005-0000-0000-000047000000}"/>
    <cellStyle name="Normal 4" xfId="72" xr:uid="{00000000-0005-0000-0000-000048000000}"/>
    <cellStyle name="Normal 4 2" xfId="73" xr:uid="{00000000-0005-0000-0000-000049000000}"/>
    <cellStyle name="Normal 5" xfId="74" xr:uid="{00000000-0005-0000-0000-00004A000000}"/>
    <cellStyle name="Normal 6" xfId="75" xr:uid="{00000000-0005-0000-0000-00004B000000}"/>
    <cellStyle name="Normal 7" xfId="76" xr:uid="{00000000-0005-0000-0000-00004C000000}"/>
    <cellStyle name="Normal 8" xfId="77" xr:uid="{00000000-0005-0000-0000-00004D000000}"/>
    <cellStyle name="Percent (0)" xfId="78" xr:uid="{00000000-0005-0000-0000-00004E000000}"/>
    <cellStyle name="Percent (0) 2" xfId="79" xr:uid="{00000000-0005-0000-0000-00004F000000}"/>
    <cellStyle name="Percent 10" xfId="80" xr:uid="{00000000-0005-0000-0000-000050000000}"/>
    <cellStyle name="Percent 11" xfId="81" xr:uid="{00000000-0005-0000-0000-000051000000}"/>
    <cellStyle name="Percent 12" xfId="82" xr:uid="{00000000-0005-0000-0000-000052000000}"/>
    <cellStyle name="Percent 13" xfId="83" xr:uid="{00000000-0005-0000-0000-000053000000}"/>
    <cellStyle name="Percent 14" xfId="84" xr:uid="{00000000-0005-0000-0000-000054000000}"/>
    <cellStyle name="Percent 15" xfId="85" xr:uid="{00000000-0005-0000-0000-000055000000}"/>
    <cellStyle name="Percent 16" xfId="86" xr:uid="{00000000-0005-0000-0000-000056000000}"/>
    <cellStyle name="Percent 17" xfId="87" xr:uid="{00000000-0005-0000-0000-000057000000}"/>
    <cellStyle name="Percent 18" xfId="88" xr:uid="{00000000-0005-0000-0000-000058000000}"/>
    <cellStyle name="Percent 19" xfId="89" xr:uid="{00000000-0005-0000-0000-000059000000}"/>
    <cellStyle name="Percent 2" xfId="90" xr:uid="{00000000-0005-0000-0000-00005A000000}"/>
    <cellStyle name="Percent 2 2" xfId="91" xr:uid="{00000000-0005-0000-0000-00005B000000}"/>
    <cellStyle name="Percent 2 2 2" xfId="92" xr:uid="{00000000-0005-0000-0000-00005C000000}"/>
    <cellStyle name="Percent 2 2 2 2" xfId="93" xr:uid="{00000000-0005-0000-0000-00005D000000}"/>
    <cellStyle name="Percent 2 2 3" xfId="94" xr:uid="{00000000-0005-0000-0000-00005E000000}"/>
    <cellStyle name="Percent 2 3" xfId="95" xr:uid="{00000000-0005-0000-0000-00005F000000}"/>
    <cellStyle name="Percent 2 3 2" xfId="96" xr:uid="{00000000-0005-0000-0000-000060000000}"/>
    <cellStyle name="Percent 20" xfId="97" xr:uid="{00000000-0005-0000-0000-000061000000}"/>
    <cellStyle name="Percent 21" xfId="98" xr:uid="{00000000-0005-0000-0000-000062000000}"/>
    <cellStyle name="Percent 22" xfId="99" xr:uid="{00000000-0005-0000-0000-000063000000}"/>
    <cellStyle name="Percent 23" xfId="100" xr:uid="{00000000-0005-0000-0000-000064000000}"/>
    <cellStyle name="Percent 24" xfId="101" xr:uid="{00000000-0005-0000-0000-000065000000}"/>
    <cellStyle name="Percent 25" xfId="102" xr:uid="{00000000-0005-0000-0000-000066000000}"/>
    <cellStyle name="Percent 26" xfId="103" xr:uid="{00000000-0005-0000-0000-000067000000}"/>
    <cellStyle name="Percent 27" xfId="104" xr:uid="{00000000-0005-0000-0000-000068000000}"/>
    <cellStyle name="Percent 28" xfId="105" xr:uid="{00000000-0005-0000-0000-000069000000}"/>
    <cellStyle name="Percent 29" xfId="106" xr:uid="{00000000-0005-0000-0000-00006A000000}"/>
    <cellStyle name="Percent 3" xfId="107" xr:uid="{00000000-0005-0000-0000-00006B000000}"/>
    <cellStyle name="Percent 30" xfId="108" xr:uid="{00000000-0005-0000-0000-00006C000000}"/>
    <cellStyle name="Percent 31" xfId="109" xr:uid="{00000000-0005-0000-0000-00006D000000}"/>
    <cellStyle name="Percent 32" xfId="110" xr:uid="{00000000-0005-0000-0000-00006E000000}"/>
    <cellStyle name="Percent 33" xfId="111" xr:uid="{00000000-0005-0000-0000-00006F000000}"/>
    <cellStyle name="Percent 34" xfId="112" xr:uid="{00000000-0005-0000-0000-000070000000}"/>
    <cellStyle name="Percent 35" xfId="113" xr:uid="{00000000-0005-0000-0000-000071000000}"/>
    <cellStyle name="Percent 36" xfId="114" xr:uid="{00000000-0005-0000-0000-000072000000}"/>
    <cellStyle name="Percent 37" xfId="115" xr:uid="{00000000-0005-0000-0000-000073000000}"/>
    <cellStyle name="Percent 38" xfId="116" xr:uid="{00000000-0005-0000-0000-000074000000}"/>
    <cellStyle name="Percent 39" xfId="117" xr:uid="{00000000-0005-0000-0000-000075000000}"/>
    <cellStyle name="Percent 4" xfId="118" xr:uid="{00000000-0005-0000-0000-000076000000}"/>
    <cellStyle name="Percent 40" xfId="119" xr:uid="{00000000-0005-0000-0000-000077000000}"/>
    <cellStyle name="Percent 41" xfId="120" xr:uid="{00000000-0005-0000-0000-000078000000}"/>
    <cellStyle name="Percent 42" xfId="121" xr:uid="{00000000-0005-0000-0000-000079000000}"/>
    <cellStyle name="Percent 43" xfId="122" xr:uid="{00000000-0005-0000-0000-00007A000000}"/>
    <cellStyle name="Percent 44" xfId="123" xr:uid="{00000000-0005-0000-0000-00007B000000}"/>
    <cellStyle name="Percent 45" xfId="124" xr:uid="{00000000-0005-0000-0000-00007C000000}"/>
    <cellStyle name="Percent 46" xfId="125" xr:uid="{00000000-0005-0000-0000-00007D000000}"/>
    <cellStyle name="Percent 47" xfId="126" xr:uid="{00000000-0005-0000-0000-00007E000000}"/>
    <cellStyle name="Percent 48" xfId="127" xr:uid="{00000000-0005-0000-0000-00007F000000}"/>
    <cellStyle name="Percent 49" xfId="128" xr:uid="{00000000-0005-0000-0000-000080000000}"/>
    <cellStyle name="Percent 5" xfId="129" xr:uid="{00000000-0005-0000-0000-000081000000}"/>
    <cellStyle name="Percent 50" xfId="130" xr:uid="{00000000-0005-0000-0000-000082000000}"/>
    <cellStyle name="Percent 51" xfId="131" xr:uid="{00000000-0005-0000-0000-000083000000}"/>
    <cellStyle name="Percent 52" xfId="132" xr:uid="{00000000-0005-0000-0000-000084000000}"/>
    <cellStyle name="Percent 53" xfId="133" xr:uid="{00000000-0005-0000-0000-000085000000}"/>
    <cellStyle name="Percent 54" xfId="134" xr:uid="{00000000-0005-0000-0000-000086000000}"/>
    <cellStyle name="Percent 55" xfId="135" xr:uid="{00000000-0005-0000-0000-000087000000}"/>
    <cellStyle name="Percent 56" xfId="136" xr:uid="{00000000-0005-0000-0000-000088000000}"/>
    <cellStyle name="Percent 57" xfId="137" xr:uid="{00000000-0005-0000-0000-000089000000}"/>
    <cellStyle name="Percent 58" xfId="138" xr:uid="{00000000-0005-0000-0000-00008A000000}"/>
    <cellStyle name="Percent 59" xfId="139" xr:uid="{00000000-0005-0000-0000-00008B000000}"/>
    <cellStyle name="Percent 6" xfId="140" xr:uid="{00000000-0005-0000-0000-00008C000000}"/>
    <cellStyle name="Percent 60" xfId="141" xr:uid="{00000000-0005-0000-0000-00008D000000}"/>
    <cellStyle name="Percent 61" xfId="142" xr:uid="{00000000-0005-0000-0000-00008E000000}"/>
    <cellStyle name="Percent 62" xfId="143" xr:uid="{00000000-0005-0000-0000-00008F000000}"/>
    <cellStyle name="Percent 63" xfId="144" xr:uid="{00000000-0005-0000-0000-000090000000}"/>
    <cellStyle name="Percent 64" xfId="145" xr:uid="{00000000-0005-0000-0000-000091000000}"/>
    <cellStyle name="Percent 65" xfId="146" xr:uid="{00000000-0005-0000-0000-000092000000}"/>
    <cellStyle name="Percent 66" xfId="147" xr:uid="{00000000-0005-0000-0000-000093000000}"/>
    <cellStyle name="Percent 67" xfId="148" xr:uid="{00000000-0005-0000-0000-000094000000}"/>
    <cellStyle name="Percent 68" xfId="149" xr:uid="{00000000-0005-0000-0000-000095000000}"/>
    <cellStyle name="Percent 69" xfId="150" xr:uid="{00000000-0005-0000-0000-000096000000}"/>
    <cellStyle name="Percent 7" xfId="151" xr:uid="{00000000-0005-0000-0000-000097000000}"/>
    <cellStyle name="Percent 70" xfId="152" xr:uid="{00000000-0005-0000-0000-000098000000}"/>
    <cellStyle name="Percent 71" xfId="153" xr:uid="{00000000-0005-0000-0000-000099000000}"/>
    <cellStyle name="Percent 72" xfId="154" xr:uid="{00000000-0005-0000-0000-00009A000000}"/>
    <cellStyle name="Percent 73" xfId="155" xr:uid="{00000000-0005-0000-0000-00009B000000}"/>
    <cellStyle name="Percent 74" xfId="156" xr:uid="{00000000-0005-0000-0000-00009C000000}"/>
    <cellStyle name="Percent 75" xfId="157" xr:uid="{00000000-0005-0000-0000-00009D000000}"/>
    <cellStyle name="Percent 76" xfId="158" xr:uid="{00000000-0005-0000-0000-00009E000000}"/>
    <cellStyle name="Percent 77" xfId="159" xr:uid="{00000000-0005-0000-0000-00009F000000}"/>
    <cellStyle name="Percent 78" xfId="160" xr:uid="{00000000-0005-0000-0000-0000A0000000}"/>
    <cellStyle name="Percent 79" xfId="161" xr:uid="{00000000-0005-0000-0000-0000A1000000}"/>
    <cellStyle name="Percent 8" xfId="162" xr:uid="{00000000-0005-0000-0000-0000A2000000}"/>
    <cellStyle name="Percent 80" xfId="163" xr:uid="{00000000-0005-0000-0000-0000A3000000}"/>
    <cellStyle name="Percent 81" xfId="164" xr:uid="{00000000-0005-0000-0000-0000A4000000}"/>
    <cellStyle name="Percent 82" xfId="165" xr:uid="{00000000-0005-0000-0000-0000A5000000}"/>
    <cellStyle name="Percent 83" xfId="166" xr:uid="{00000000-0005-0000-0000-0000A6000000}"/>
    <cellStyle name="Percent 84" xfId="167" xr:uid="{00000000-0005-0000-0000-0000A7000000}"/>
    <cellStyle name="Percent 85" xfId="168" xr:uid="{00000000-0005-0000-0000-0000A8000000}"/>
    <cellStyle name="Percent 86" xfId="169" xr:uid="{00000000-0005-0000-0000-0000A9000000}"/>
    <cellStyle name="Percent 87" xfId="170" xr:uid="{00000000-0005-0000-0000-0000AA000000}"/>
    <cellStyle name="Percent 88" xfId="171" xr:uid="{00000000-0005-0000-0000-0000AB000000}"/>
    <cellStyle name="Percent 89" xfId="172" xr:uid="{00000000-0005-0000-0000-0000AC000000}"/>
    <cellStyle name="Percent 9" xfId="173" xr:uid="{00000000-0005-0000-0000-0000AD000000}"/>
    <cellStyle name="Sheet Title" xfId="174" xr:uid="{00000000-0005-0000-0000-0000AE000000}"/>
    <cellStyle name="Standard" xfId="175" xr:uid="{00000000-0005-0000-0000-0000AF000000}"/>
    <cellStyle name="Style 1" xfId="176" xr:uid="{00000000-0005-0000-0000-0000B0000000}"/>
    <cellStyle name="STYLE1" xfId="177" xr:uid="{00000000-0005-0000-0000-0000B1000000}"/>
    <cellStyle name="STYLE1 2" xfId="178" xr:uid="{00000000-0005-0000-0000-0000B2000000}"/>
    <cellStyle name="STYLE1_JE 55818 Period FIX EPV Cumulative Warranty FY2012 Q4 (010 8) policy ref" xfId="179" xr:uid="{00000000-0005-0000-0000-0000B3000000}"/>
    <cellStyle name="STYLE2" xfId="180" xr:uid="{00000000-0005-0000-0000-0000B4000000}"/>
    <cellStyle name="STYLE2 2" xfId="181" xr:uid="{00000000-0005-0000-0000-0000B5000000}"/>
    <cellStyle name="STYLE2_CF Trend" xfId="182" xr:uid="{00000000-0005-0000-0000-0000B6000000}"/>
    <cellStyle name="STYLE3" xfId="183" xr:uid="{00000000-0005-0000-0000-0000B7000000}"/>
    <cellStyle name="STYLE4" xfId="184" xr:uid="{00000000-0005-0000-0000-0000B8000000}"/>
    <cellStyle name="STYLE4 2" xfId="185" xr:uid="{00000000-0005-0000-0000-0000B9000000}"/>
    <cellStyle name="STYLE4_L5.30.Q3 EPV GM Analysis" xfId="186" xr:uid="{00000000-0005-0000-0000-0000BA000000}"/>
    <cellStyle name="Tickmark" xfId="187" xr:uid="{00000000-0005-0000-0000-0000BB000000}"/>
    <cellStyle name="Währung [0]_Compiling Utility Macros" xfId="188" xr:uid="{00000000-0005-0000-0000-0000BC000000}"/>
    <cellStyle name="Währung_Compiling Utility Macros" xfId="189" xr:uid="{00000000-0005-0000-0000-0000BD000000}"/>
    <cellStyle name="一般_8585-8240 yield report_031013" xfId="190" xr:uid="{00000000-0005-0000-0000-0000BE000000}"/>
    <cellStyle name="千分位_Sheet2" xfId="191" xr:uid="{00000000-0005-0000-0000-0000BF000000}"/>
  </cellStyles>
  <dxfs count="0"/>
  <tableStyles count="0" defaultTableStyle="TableStyleMedium2" defaultPivotStyle="PivotStyleLight16"/>
  <colors>
    <mruColors>
      <color rgb="FF008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76"/>
  <sheetViews>
    <sheetView tabSelected="1" zoomScaleNormal="100" zoomScaleSheetLayoutView="90" workbookViewId="0">
      <pane xSplit="1" ySplit="4" topLeftCell="D5" activePane="bottomRight" state="frozen"/>
      <selection pane="topRight" activeCell="B1" sqref="B1"/>
      <selection pane="bottomLeft" activeCell="A3" sqref="A3"/>
      <selection pane="bottomRight" activeCell="M17" sqref="M17"/>
    </sheetView>
  </sheetViews>
  <sheetFormatPr defaultColWidth="13.28515625" defaultRowHeight="12.75" x14ac:dyDescent="0.2"/>
  <cols>
    <col min="1" max="1" width="36.42578125" style="29" customWidth="1"/>
    <col min="2" max="12" width="13.28515625" style="7"/>
    <col min="13" max="13" width="16" style="42" customWidth="1"/>
    <col min="14" max="14" width="28.42578125" style="7" customWidth="1"/>
    <col min="15" max="16384" width="13.28515625" style="7"/>
  </cols>
  <sheetData>
    <row r="3" spans="1:14" s="35" customFormat="1" ht="14.45" customHeight="1" x14ac:dyDescent="0.25">
      <c r="A3" s="49" t="s">
        <v>0</v>
      </c>
      <c r="B3" s="53" t="s">
        <v>33</v>
      </c>
      <c r="C3" s="53" t="s">
        <v>34</v>
      </c>
      <c r="D3" s="53" t="s">
        <v>32</v>
      </c>
      <c r="E3" s="53" t="s">
        <v>31</v>
      </c>
      <c r="F3" s="47" t="s">
        <v>30</v>
      </c>
      <c r="G3" s="47" t="s">
        <v>29</v>
      </c>
      <c r="H3" s="47" t="s">
        <v>28</v>
      </c>
      <c r="I3" s="47" t="s">
        <v>26</v>
      </c>
      <c r="J3" s="53" t="s">
        <v>24</v>
      </c>
      <c r="K3" s="53" t="s">
        <v>25</v>
      </c>
      <c r="L3" s="53" t="s">
        <v>27</v>
      </c>
      <c r="M3" s="47" t="s">
        <v>17</v>
      </c>
      <c r="N3" s="51" t="s">
        <v>55</v>
      </c>
    </row>
    <row r="4" spans="1:14" s="35" customFormat="1" x14ac:dyDescent="0.25">
      <c r="A4" s="50"/>
      <c r="B4" s="54"/>
      <c r="C4" s="54"/>
      <c r="D4" s="54"/>
      <c r="E4" s="54"/>
      <c r="F4" s="48"/>
      <c r="G4" s="48"/>
      <c r="H4" s="48"/>
      <c r="I4" s="48"/>
      <c r="J4" s="54"/>
      <c r="K4" s="54"/>
      <c r="L4" s="54"/>
      <c r="M4" s="48"/>
      <c r="N4" s="52"/>
    </row>
    <row r="5" spans="1:14" x14ac:dyDescent="0.2">
      <c r="A5" s="26" t="s">
        <v>1</v>
      </c>
      <c r="B5" s="21" t="s">
        <v>42</v>
      </c>
      <c r="C5" s="21" t="s">
        <v>42</v>
      </c>
      <c r="D5" s="21" t="s">
        <v>42</v>
      </c>
      <c r="E5" s="21" t="s">
        <v>42</v>
      </c>
      <c r="F5" s="21" t="s">
        <v>42</v>
      </c>
      <c r="G5" s="21" t="s">
        <v>42</v>
      </c>
      <c r="H5" s="21" t="s">
        <v>42</v>
      </c>
      <c r="I5" s="21" t="s">
        <v>42</v>
      </c>
      <c r="J5" s="21" t="s">
        <v>42</v>
      </c>
      <c r="K5" s="21" t="s">
        <v>42</v>
      </c>
      <c r="L5" s="21" t="s">
        <v>42</v>
      </c>
      <c r="M5" s="32"/>
      <c r="N5" s="22"/>
    </row>
    <row r="6" spans="1:14" x14ac:dyDescent="0.2">
      <c r="A6" s="14" t="s">
        <v>3</v>
      </c>
      <c r="B6" s="3">
        <v>2514035</v>
      </c>
      <c r="C6" s="3">
        <v>2594271</v>
      </c>
      <c r="D6" s="3">
        <v>2637525</v>
      </c>
      <c r="E6" s="3">
        <v>3152919</v>
      </c>
      <c r="F6" s="3">
        <v>3634446</v>
      </c>
      <c r="G6" s="3">
        <v>3636767</v>
      </c>
      <c r="H6" s="3">
        <v>3444636</v>
      </c>
      <c r="I6" s="3">
        <v>3767574</v>
      </c>
      <c r="J6" s="3">
        <v>2838000</v>
      </c>
      <c r="K6" s="5">
        <v>2838000</v>
      </c>
      <c r="L6" s="5">
        <v>2838000</v>
      </c>
      <c r="M6" s="5">
        <f>SUM(B6:L6)</f>
        <v>33896173</v>
      </c>
      <c r="N6" s="1"/>
    </row>
    <row r="7" spans="1:14" x14ac:dyDescent="0.2">
      <c r="A7" s="14" t="s">
        <v>35</v>
      </c>
      <c r="B7" s="3">
        <v>1250</v>
      </c>
      <c r="C7" s="3">
        <v>2227599</v>
      </c>
      <c r="D7" s="3">
        <v>4198164</v>
      </c>
      <c r="E7" s="3">
        <v>2320260</v>
      </c>
      <c r="F7" s="3">
        <v>1157283</v>
      </c>
      <c r="G7" s="3">
        <v>578853</v>
      </c>
      <c r="H7" s="3">
        <v>3228361</v>
      </c>
      <c r="I7" s="3">
        <v>1674148</v>
      </c>
      <c r="J7" s="3">
        <v>0</v>
      </c>
      <c r="K7" s="5">
        <v>845887</v>
      </c>
      <c r="L7" s="5">
        <v>1300000</v>
      </c>
      <c r="M7" s="5">
        <f>SUM(B7:L7)</f>
        <v>17531805</v>
      </c>
      <c r="N7" s="11" t="s">
        <v>37</v>
      </c>
    </row>
    <row r="8" spans="1:14" s="19" customFormat="1" x14ac:dyDescent="0.2">
      <c r="A8" s="16" t="s">
        <v>36</v>
      </c>
      <c r="B8" s="17">
        <v>0</v>
      </c>
      <c r="C8" s="17">
        <v>0.86</v>
      </c>
      <c r="D8" s="17">
        <v>1.59</v>
      </c>
      <c r="E8" s="17">
        <v>0.74</v>
      </c>
      <c r="F8" s="17">
        <v>0.32</v>
      </c>
      <c r="G8" s="17">
        <v>0.16</v>
      </c>
      <c r="H8" s="17">
        <v>0.94</v>
      </c>
      <c r="I8" s="17">
        <v>0.46</v>
      </c>
      <c r="J8" s="17">
        <v>0</v>
      </c>
      <c r="K8" s="18">
        <f>K7/K6</f>
        <v>0.29805743481324876</v>
      </c>
      <c r="L8" s="18">
        <f>L7/L6</f>
        <v>0.45806906272022552</v>
      </c>
      <c r="M8" s="18">
        <f>M7/M6</f>
        <v>0.51722077887671858</v>
      </c>
      <c r="N8" s="15"/>
    </row>
    <row r="9" spans="1:14" x14ac:dyDescent="0.2">
      <c r="A9" s="26" t="s">
        <v>2</v>
      </c>
      <c r="B9" s="21" t="s">
        <v>41</v>
      </c>
      <c r="C9" s="21" t="s">
        <v>41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  <c r="K9" s="21" t="s">
        <v>43</v>
      </c>
      <c r="L9" s="21" t="s">
        <v>43</v>
      </c>
      <c r="M9" s="32"/>
      <c r="N9" s="9"/>
    </row>
    <row r="10" spans="1:14" x14ac:dyDescent="0.2">
      <c r="A10" s="14" t="s">
        <v>3</v>
      </c>
      <c r="B10" s="3">
        <v>166505</v>
      </c>
      <c r="C10" s="3">
        <v>169500</v>
      </c>
      <c r="D10" s="3">
        <v>126891</v>
      </c>
      <c r="E10" s="3">
        <v>123019</v>
      </c>
      <c r="F10" s="3">
        <v>129170</v>
      </c>
      <c r="G10" s="3">
        <v>134596</v>
      </c>
      <c r="H10" s="3">
        <v>128198</v>
      </c>
      <c r="I10" s="3">
        <v>177148</v>
      </c>
      <c r="J10" s="3">
        <v>160007</v>
      </c>
      <c r="K10" s="3">
        <v>156563</v>
      </c>
      <c r="L10" s="3">
        <v>157632</v>
      </c>
      <c r="M10" s="5">
        <f>SUM(B10:L10)</f>
        <v>1629229</v>
      </c>
      <c r="N10" s="1" t="s">
        <v>57</v>
      </c>
    </row>
    <row r="11" spans="1:14" x14ac:dyDescent="0.2">
      <c r="A11" s="14" t="s">
        <v>35</v>
      </c>
      <c r="B11" s="3"/>
      <c r="C11" s="3">
        <v>1575000</v>
      </c>
      <c r="D11" s="3">
        <v>0</v>
      </c>
      <c r="E11" s="3">
        <v>308725</v>
      </c>
      <c r="F11" s="3">
        <v>0</v>
      </c>
      <c r="G11" s="3">
        <v>896606</v>
      </c>
      <c r="H11" s="3">
        <v>30779</v>
      </c>
      <c r="I11" s="3">
        <v>367553</v>
      </c>
      <c r="J11" s="3">
        <v>0</v>
      </c>
      <c r="K11" s="3">
        <v>0</v>
      </c>
      <c r="L11" s="3">
        <v>0</v>
      </c>
      <c r="M11" s="5">
        <f>SUM(B11:L11)</f>
        <v>3178663</v>
      </c>
      <c r="N11" s="1" t="s">
        <v>56</v>
      </c>
    </row>
    <row r="12" spans="1:14" s="19" customFormat="1" x14ac:dyDescent="0.2">
      <c r="A12" s="16" t="s">
        <v>36</v>
      </c>
      <c r="B12" s="17">
        <f>B11/B10</f>
        <v>0</v>
      </c>
      <c r="C12" s="17">
        <f>C11/C10</f>
        <v>9.2920353982300892</v>
      </c>
      <c r="D12" s="17">
        <f t="shared" ref="D12:L12" si="0">D11/D10</f>
        <v>0</v>
      </c>
      <c r="E12" s="17">
        <f t="shared" si="0"/>
        <v>2.509571692177631</v>
      </c>
      <c r="F12" s="17">
        <f t="shared" si="0"/>
        <v>0</v>
      </c>
      <c r="G12" s="17">
        <v>0</v>
      </c>
      <c r="H12" s="17">
        <f t="shared" si="0"/>
        <v>0.24008954897892323</v>
      </c>
      <c r="I12" s="17">
        <f t="shared" si="0"/>
        <v>2.0748357305755638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8">
        <f>M11/M10</f>
        <v>1.9510228457755172</v>
      </c>
      <c r="N12" s="15"/>
    </row>
    <row r="13" spans="1:14" s="23" customFormat="1" ht="25.5" x14ac:dyDescent="0.2">
      <c r="A13" s="26" t="s">
        <v>4</v>
      </c>
      <c r="B13" s="21" t="s">
        <v>44</v>
      </c>
      <c r="C13" s="21" t="s">
        <v>44</v>
      </c>
      <c r="D13" s="21" t="s">
        <v>44</v>
      </c>
      <c r="E13" s="21" t="s">
        <v>44</v>
      </c>
      <c r="F13" s="21" t="s">
        <v>44</v>
      </c>
      <c r="G13" s="21" t="s">
        <v>44</v>
      </c>
      <c r="H13" s="21" t="s">
        <v>44</v>
      </c>
      <c r="I13" s="21" t="s">
        <v>44</v>
      </c>
      <c r="J13" s="21" t="s">
        <v>44</v>
      </c>
      <c r="K13" s="21" t="s">
        <v>44</v>
      </c>
      <c r="L13" s="21" t="s">
        <v>44</v>
      </c>
      <c r="M13" s="32"/>
      <c r="N13" s="9"/>
    </row>
    <row r="14" spans="1:14" x14ac:dyDescent="0.2">
      <c r="A14" s="24" t="s">
        <v>3</v>
      </c>
      <c r="B14" s="10">
        <v>218599</v>
      </c>
      <c r="C14" s="10">
        <v>207000</v>
      </c>
      <c r="D14" s="10">
        <v>210370</v>
      </c>
      <c r="E14" s="10">
        <v>210340</v>
      </c>
      <c r="F14" s="10">
        <v>233816</v>
      </c>
      <c r="G14" s="10">
        <v>249753</v>
      </c>
      <c r="H14" s="10">
        <v>249753</v>
      </c>
      <c r="I14" s="10">
        <v>227159</v>
      </c>
      <c r="J14" s="10">
        <v>252982</v>
      </c>
      <c r="K14" s="5">
        <v>226575</v>
      </c>
      <c r="L14" s="5">
        <v>226575</v>
      </c>
      <c r="M14" s="5">
        <f>SUM(B14:L14)</f>
        <v>2512922</v>
      </c>
      <c r="N14" s="1"/>
    </row>
    <row r="15" spans="1:14" s="13" customFormat="1" x14ac:dyDescent="0.25">
      <c r="A15" s="14" t="s">
        <v>35</v>
      </c>
      <c r="B15" s="3">
        <v>4910</v>
      </c>
      <c r="C15" s="3">
        <v>0</v>
      </c>
      <c r="D15" s="3">
        <v>40000</v>
      </c>
      <c r="E15" s="3">
        <v>3500</v>
      </c>
      <c r="F15" s="3">
        <v>42758</v>
      </c>
      <c r="G15" s="3">
        <v>0</v>
      </c>
      <c r="H15" s="3">
        <v>7500</v>
      </c>
      <c r="I15" s="3">
        <v>27500</v>
      </c>
      <c r="J15" s="3">
        <v>2000</v>
      </c>
      <c r="K15" s="5">
        <v>58360</v>
      </c>
      <c r="L15" s="5">
        <v>0</v>
      </c>
      <c r="M15" s="5">
        <f>SUM(B15:L15)</f>
        <v>186528</v>
      </c>
      <c r="N15" s="11"/>
    </row>
    <row r="16" spans="1:14" s="19" customFormat="1" x14ac:dyDescent="0.2">
      <c r="A16" s="16" t="s">
        <v>36</v>
      </c>
      <c r="B16" s="25">
        <f>B15/B14</f>
        <v>2.2461218944276964E-2</v>
      </c>
      <c r="C16" s="25">
        <f t="shared" ref="C16:M16" si="1">C15/C14</f>
        <v>0</v>
      </c>
      <c r="D16" s="25">
        <f t="shared" si="1"/>
        <v>0.19014117982602083</v>
      </c>
      <c r="E16" s="25">
        <f t="shared" si="1"/>
        <v>1.6639726157649519E-2</v>
      </c>
      <c r="F16" s="25">
        <f t="shared" si="1"/>
        <v>0.18287029116912443</v>
      </c>
      <c r="G16" s="25">
        <f t="shared" si="1"/>
        <v>0</v>
      </c>
      <c r="H16" s="25">
        <f t="shared" si="1"/>
        <v>3.0029669313281521E-2</v>
      </c>
      <c r="I16" s="25">
        <f t="shared" si="1"/>
        <v>0.12106057871358827</v>
      </c>
      <c r="J16" s="25">
        <f t="shared" si="1"/>
        <v>7.9057008008474906E-3</v>
      </c>
      <c r="K16" s="25">
        <f t="shared" si="1"/>
        <v>0.25757475449630363</v>
      </c>
      <c r="L16" s="25">
        <f t="shared" si="1"/>
        <v>0</v>
      </c>
      <c r="M16" s="39">
        <f t="shared" si="1"/>
        <v>7.4227532728831216E-2</v>
      </c>
      <c r="N16" s="15"/>
    </row>
    <row r="17" spans="1:14" s="23" customFormat="1" ht="25.9" customHeight="1" x14ac:dyDescent="0.2">
      <c r="A17" s="26" t="s">
        <v>11</v>
      </c>
      <c r="B17" s="21" t="s">
        <v>13</v>
      </c>
      <c r="C17" s="21" t="s">
        <v>13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21" t="s">
        <v>52</v>
      </c>
      <c r="J17" s="21" t="s">
        <v>52</v>
      </c>
      <c r="K17" s="21" t="s">
        <v>45</v>
      </c>
      <c r="L17" s="21" t="s">
        <v>46</v>
      </c>
      <c r="M17" s="32"/>
      <c r="N17" s="9"/>
    </row>
    <row r="18" spans="1:14" x14ac:dyDescent="0.2">
      <c r="A18" s="24" t="s">
        <v>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53844</v>
      </c>
      <c r="J18" s="10">
        <v>68437</v>
      </c>
      <c r="K18" s="5">
        <v>61813</v>
      </c>
      <c r="L18" s="5">
        <v>48362</v>
      </c>
      <c r="M18" s="5">
        <f>SUM(K18:L18)</f>
        <v>110175</v>
      </c>
      <c r="N18" s="1"/>
    </row>
    <row r="19" spans="1:14" x14ac:dyDescent="0.2">
      <c r="A19" s="14" t="s">
        <v>35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5">
        <v>0</v>
      </c>
      <c r="L19" s="5">
        <v>0</v>
      </c>
      <c r="M19" s="5">
        <v>0</v>
      </c>
      <c r="N19" s="1"/>
    </row>
    <row r="20" spans="1:14" s="19" customFormat="1" x14ac:dyDescent="0.2">
      <c r="A20" s="16" t="s">
        <v>36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18">
        <v>0</v>
      </c>
      <c r="L20" s="18">
        <v>0</v>
      </c>
      <c r="M20" s="18">
        <v>0</v>
      </c>
      <c r="N20" s="15"/>
    </row>
    <row r="21" spans="1:14" s="23" customFormat="1" ht="25.5" x14ac:dyDescent="0.2">
      <c r="A21" s="26" t="s">
        <v>6</v>
      </c>
      <c r="B21" s="21" t="s">
        <v>47</v>
      </c>
      <c r="C21" s="21" t="s">
        <v>47</v>
      </c>
      <c r="D21" s="21" t="s">
        <v>47</v>
      </c>
      <c r="E21" s="21" t="s">
        <v>47</v>
      </c>
      <c r="F21" s="21" t="s">
        <v>47</v>
      </c>
      <c r="G21" s="21" t="s">
        <v>47</v>
      </c>
      <c r="H21" s="21" t="s">
        <v>47</v>
      </c>
      <c r="I21" s="21" t="s">
        <v>47</v>
      </c>
      <c r="J21" s="21" t="s">
        <v>47</v>
      </c>
      <c r="K21" s="21" t="s">
        <v>47</v>
      </c>
      <c r="L21" s="21" t="s">
        <v>47</v>
      </c>
      <c r="M21" s="32"/>
      <c r="N21" s="9"/>
    </row>
    <row r="22" spans="1:14" x14ac:dyDescent="0.2">
      <c r="A22" s="14" t="s">
        <v>3</v>
      </c>
      <c r="B22" s="3">
        <v>4924</v>
      </c>
      <c r="C22" s="3">
        <v>4924</v>
      </c>
      <c r="D22" s="3">
        <v>4967</v>
      </c>
      <c r="E22" s="3">
        <v>4967</v>
      </c>
      <c r="F22" s="3">
        <v>4967</v>
      </c>
      <c r="G22" s="3">
        <v>4967</v>
      </c>
      <c r="H22" s="3">
        <v>4966</v>
      </c>
      <c r="I22" s="3">
        <v>3446</v>
      </c>
      <c r="J22" s="3">
        <v>3492</v>
      </c>
      <c r="K22" s="5">
        <v>4251.9799999999996</v>
      </c>
      <c r="L22" s="5">
        <v>4251.9799999999996</v>
      </c>
      <c r="M22" s="5">
        <f>SUM(B22:L22)</f>
        <v>50123.959999999992</v>
      </c>
      <c r="N22" s="1"/>
    </row>
    <row r="23" spans="1:14" x14ac:dyDescent="0.2">
      <c r="A23" s="14" t="s">
        <v>35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5">
        <v>0</v>
      </c>
      <c r="L23" s="5">
        <v>0</v>
      </c>
      <c r="M23" s="5">
        <v>0</v>
      </c>
      <c r="N23" s="1"/>
    </row>
    <row r="24" spans="1:14" x14ac:dyDescent="0.2">
      <c r="A24" s="14" t="s">
        <v>36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18">
        <v>0</v>
      </c>
      <c r="L24" s="18">
        <v>0</v>
      </c>
      <c r="M24" s="38">
        <v>0</v>
      </c>
      <c r="N24" s="1"/>
    </row>
    <row r="25" spans="1:14" s="23" customFormat="1" x14ac:dyDescent="0.2">
      <c r="A25" s="26" t="s">
        <v>23</v>
      </c>
      <c r="B25" s="21"/>
      <c r="C25" s="21"/>
      <c r="D25" s="21"/>
      <c r="E25" s="21"/>
      <c r="F25" s="21"/>
      <c r="G25" s="21"/>
      <c r="H25" s="21" t="s">
        <v>48</v>
      </c>
      <c r="I25" s="21" t="s">
        <v>48</v>
      </c>
      <c r="J25" s="21" t="s">
        <v>48</v>
      </c>
      <c r="K25" s="21" t="s">
        <v>48</v>
      </c>
      <c r="L25" s="21" t="s">
        <v>48</v>
      </c>
      <c r="M25" s="32"/>
      <c r="N25" s="9"/>
    </row>
    <row r="26" spans="1:14" x14ac:dyDescent="0.2">
      <c r="A26" s="14" t="s">
        <v>3</v>
      </c>
      <c r="B26" s="3"/>
      <c r="C26" s="3"/>
      <c r="D26" s="3"/>
      <c r="E26" s="3"/>
      <c r="F26" s="3"/>
      <c r="G26" s="3"/>
      <c r="H26" s="3">
        <v>2500</v>
      </c>
      <c r="I26" s="3">
        <v>2500</v>
      </c>
      <c r="J26" s="3">
        <v>2525</v>
      </c>
      <c r="K26" s="5">
        <v>2525</v>
      </c>
      <c r="L26" s="5">
        <v>2525</v>
      </c>
      <c r="M26" s="5">
        <f>SUM(H26:L26)</f>
        <v>12575</v>
      </c>
      <c r="N26" s="1" t="s">
        <v>20</v>
      </c>
    </row>
    <row r="27" spans="1:14" x14ac:dyDescent="0.2">
      <c r="A27" s="14" t="s">
        <v>35</v>
      </c>
      <c r="B27" s="3"/>
      <c r="C27" s="3"/>
      <c r="D27" s="3"/>
      <c r="E27" s="3"/>
      <c r="F27" s="3"/>
      <c r="G27" s="3"/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5">
        <v>0</v>
      </c>
      <c r="N27" s="1"/>
    </row>
    <row r="28" spans="1:14" s="19" customFormat="1" x14ac:dyDescent="0.2">
      <c r="A28" s="16" t="s">
        <v>36</v>
      </c>
      <c r="B28" s="17"/>
      <c r="C28" s="17"/>
      <c r="D28" s="17"/>
      <c r="E28" s="17"/>
      <c r="F28" s="17"/>
      <c r="G28" s="17"/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5"/>
    </row>
    <row r="29" spans="1:14" s="23" customFormat="1" x14ac:dyDescent="0.2">
      <c r="A29" s="26" t="s">
        <v>7</v>
      </c>
      <c r="B29" s="21" t="s">
        <v>48</v>
      </c>
      <c r="C29" s="21" t="s">
        <v>48</v>
      </c>
      <c r="D29" s="21" t="s">
        <v>48</v>
      </c>
      <c r="E29" s="21" t="s">
        <v>48</v>
      </c>
      <c r="F29" s="21" t="s">
        <v>48</v>
      </c>
      <c r="G29" s="21" t="s">
        <v>48</v>
      </c>
      <c r="H29" s="21" t="s">
        <v>48</v>
      </c>
      <c r="I29" s="21" t="s">
        <v>48</v>
      </c>
      <c r="J29" s="21" t="s">
        <v>48</v>
      </c>
      <c r="K29" s="21" t="s">
        <v>48</v>
      </c>
      <c r="L29" s="21" t="s">
        <v>48</v>
      </c>
      <c r="M29" s="32"/>
      <c r="N29" s="9"/>
    </row>
    <row r="30" spans="1:14" x14ac:dyDescent="0.2">
      <c r="A30" s="14" t="s">
        <v>3</v>
      </c>
      <c r="B30" s="3">
        <v>5959</v>
      </c>
      <c r="C30" s="3">
        <v>11131</v>
      </c>
      <c r="D30" s="3">
        <v>9920</v>
      </c>
      <c r="E30" s="3">
        <v>12037</v>
      </c>
      <c r="F30" s="3">
        <v>10226</v>
      </c>
      <c r="G30" s="3"/>
      <c r="H30" s="3">
        <v>19816</v>
      </c>
      <c r="I30" s="3">
        <v>19816</v>
      </c>
      <c r="J30" s="3">
        <v>19120</v>
      </c>
      <c r="K30" s="3">
        <v>19120</v>
      </c>
      <c r="L30" s="3">
        <v>19120</v>
      </c>
      <c r="M30" s="5">
        <f>SUM(B30:L30)</f>
        <v>146265</v>
      </c>
      <c r="N30" s="1" t="s">
        <v>18</v>
      </c>
    </row>
    <row r="31" spans="1:14" x14ac:dyDescent="0.2">
      <c r="A31" s="14" t="s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5">
        <v>0</v>
      </c>
      <c r="N31" s="1"/>
    </row>
    <row r="32" spans="1:14" s="19" customFormat="1" x14ac:dyDescent="0.2">
      <c r="A32" s="16" t="s">
        <v>36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8">
        <v>0</v>
      </c>
      <c r="N32" s="15"/>
    </row>
    <row r="33" spans="1:14" s="23" customFormat="1" x14ac:dyDescent="0.2">
      <c r="A33" s="26" t="s">
        <v>8</v>
      </c>
      <c r="B33" s="21" t="s">
        <v>48</v>
      </c>
      <c r="C33" s="21" t="s">
        <v>48</v>
      </c>
      <c r="D33" s="21" t="s">
        <v>48</v>
      </c>
      <c r="E33" s="21" t="s">
        <v>48</v>
      </c>
      <c r="F33" s="21" t="s">
        <v>48</v>
      </c>
      <c r="G33" s="21" t="s">
        <v>48</v>
      </c>
      <c r="H33" s="21" t="s">
        <v>48</v>
      </c>
      <c r="I33" s="21" t="s">
        <v>48</v>
      </c>
      <c r="J33" s="21" t="s">
        <v>48</v>
      </c>
      <c r="K33" s="21" t="s">
        <v>48</v>
      </c>
      <c r="L33" s="21" t="s">
        <v>48</v>
      </c>
      <c r="M33" s="32"/>
      <c r="N33" s="9"/>
    </row>
    <row r="34" spans="1:14" x14ac:dyDescent="0.2">
      <c r="A34" s="14" t="s">
        <v>3</v>
      </c>
      <c r="B34" s="3">
        <v>311606</v>
      </c>
      <c r="C34" s="3">
        <v>307839</v>
      </c>
      <c r="D34" s="3">
        <v>287678</v>
      </c>
      <c r="E34" s="3">
        <v>282789</v>
      </c>
      <c r="F34" s="3">
        <v>206104</v>
      </c>
      <c r="G34" s="3"/>
      <c r="H34" s="3">
        <v>181885</v>
      </c>
      <c r="I34" s="3">
        <v>195415</v>
      </c>
      <c r="J34" s="3">
        <v>107526</v>
      </c>
      <c r="K34" s="3">
        <v>107907</v>
      </c>
      <c r="L34" s="3">
        <v>105641</v>
      </c>
      <c r="M34" s="5">
        <f>SUM(B34:L34)</f>
        <v>2094390</v>
      </c>
      <c r="N34" s="1" t="s">
        <v>19</v>
      </c>
    </row>
    <row r="35" spans="1:14" x14ac:dyDescent="0.2">
      <c r="A35" s="14" t="s">
        <v>35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5">
        <v>0</v>
      </c>
      <c r="N35" s="1"/>
    </row>
    <row r="36" spans="1:14" x14ac:dyDescent="0.2">
      <c r="A36" s="14" t="s">
        <v>36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8">
        <v>0</v>
      </c>
      <c r="N36" s="1"/>
    </row>
    <row r="37" spans="1:14" s="23" customFormat="1" x14ac:dyDescent="0.2">
      <c r="A37" s="26" t="s">
        <v>14</v>
      </c>
      <c r="B37" s="21" t="s">
        <v>13</v>
      </c>
      <c r="C37" s="21" t="s">
        <v>13</v>
      </c>
      <c r="D37" s="21" t="s">
        <v>13</v>
      </c>
      <c r="E37" s="21" t="s">
        <v>13</v>
      </c>
      <c r="F37" s="21" t="s">
        <v>13</v>
      </c>
      <c r="G37" s="21" t="s">
        <v>13</v>
      </c>
      <c r="H37" s="21" t="s">
        <v>13</v>
      </c>
      <c r="I37" s="21" t="s">
        <v>13</v>
      </c>
      <c r="J37" s="21" t="s">
        <v>48</v>
      </c>
      <c r="K37" s="21" t="s">
        <v>48</v>
      </c>
      <c r="L37" s="21" t="s">
        <v>48</v>
      </c>
      <c r="M37" s="32"/>
      <c r="N37" s="9"/>
    </row>
    <row r="38" spans="1:14" x14ac:dyDescent="0.2">
      <c r="A38" s="14" t="s">
        <v>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93185</v>
      </c>
      <c r="K38" s="5">
        <v>95447</v>
      </c>
      <c r="L38" s="5">
        <v>93857</v>
      </c>
      <c r="M38" s="5">
        <f>SUM(B38:L38)</f>
        <v>282489</v>
      </c>
      <c r="N38" s="1"/>
    </row>
    <row r="39" spans="1:14" x14ac:dyDescent="0.2">
      <c r="A39" s="14" t="s">
        <v>35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>SUM(B39:L39)</f>
        <v>0</v>
      </c>
      <c r="N39" s="1"/>
    </row>
    <row r="40" spans="1:14" s="19" customFormat="1" x14ac:dyDescent="0.2">
      <c r="A40" s="16" t="s">
        <v>36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5"/>
    </row>
    <row r="41" spans="1:14" s="23" customFormat="1" x14ac:dyDescent="0.2">
      <c r="A41" s="26" t="s">
        <v>5</v>
      </c>
      <c r="B41" s="21" t="s">
        <v>48</v>
      </c>
      <c r="C41" s="21" t="s">
        <v>48</v>
      </c>
      <c r="D41" s="21" t="s">
        <v>48</v>
      </c>
      <c r="E41" s="21" t="s">
        <v>48</v>
      </c>
      <c r="F41" s="21" t="s">
        <v>48</v>
      </c>
      <c r="G41" s="21" t="s">
        <v>48</v>
      </c>
      <c r="H41" s="21" t="s">
        <v>48</v>
      </c>
      <c r="I41" s="21" t="s">
        <v>48</v>
      </c>
      <c r="J41" s="21" t="s">
        <v>48</v>
      </c>
      <c r="K41" s="21" t="s">
        <v>49</v>
      </c>
      <c r="L41" s="21" t="s">
        <v>49</v>
      </c>
      <c r="M41" s="32"/>
      <c r="N41" s="9"/>
    </row>
    <row r="42" spans="1:14" x14ac:dyDescent="0.2">
      <c r="A42" s="14" t="s">
        <v>3</v>
      </c>
      <c r="B42" s="3">
        <v>34262</v>
      </c>
      <c r="C42" s="3">
        <v>34262</v>
      </c>
      <c r="D42" s="3">
        <v>15944</v>
      </c>
      <c r="E42" s="3">
        <v>20893</v>
      </c>
      <c r="F42" s="3">
        <v>26068</v>
      </c>
      <c r="G42" s="3">
        <v>25043</v>
      </c>
      <c r="H42" s="3">
        <v>37959</v>
      </c>
      <c r="I42" s="3">
        <v>47958</v>
      </c>
      <c r="J42" s="3">
        <v>44478</v>
      </c>
      <c r="K42" s="5">
        <v>93614</v>
      </c>
      <c r="L42" s="5">
        <v>74326</v>
      </c>
      <c r="M42" s="5">
        <f>SUM(B42:L42)</f>
        <v>454807</v>
      </c>
      <c r="N42" s="1"/>
    </row>
    <row r="43" spans="1:14" x14ac:dyDescent="0.2">
      <c r="A43" s="14" t="s">
        <v>35</v>
      </c>
      <c r="B43" s="3">
        <v>0</v>
      </c>
      <c r="C43" s="3">
        <v>0</v>
      </c>
      <c r="D43" s="3">
        <v>0</v>
      </c>
      <c r="E43" s="3">
        <v>886</v>
      </c>
      <c r="F43" s="3">
        <v>674</v>
      </c>
      <c r="G43" s="3">
        <v>710</v>
      </c>
      <c r="H43" s="3">
        <v>0</v>
      </c>
      <c r="I43" s="3">
        <v>758</v>
      </c>
      <c r="J43" s="3">
        <v>0</v>
      </c>
      <c r="K43" s="5">
        <v>1575</v>
      </c>
      <c r="L43" s="5">
        <v>0</v>
      </c>
      <c r="M43" s="5">
        <f>SUM(B43:L43)</f>
        <v>4603</v>
      </c>
      <c r="N43" s="1"/>
    </row>
    <row r="44" spans="1:14" s="19" customFormat="1" x14ac:dyDescent="0.2">
      <c r="A44" s="16" t="s">
        <v>36</v>
      </c>
      <c r="B44" s="17">
        <v>0</v>
      </c>
      <c r="C44" s="17">
        <v>0</v>
      </c>
      <c r="D44" s="17">
        <v>0</v>
      </c>
      <c r="E44" s="17">
        <f>E43/E42</f>
        <v>4.240654764753745E-2</v>
      </c>
      <c r="F44" s="17">
        <f t="shared" ref="F44:L44" si="2">F43/F42</f>
        <v>2.5855454963940462E-2</v>
      </c>
      <c r="G44" s="17">
        <f t="shared" si="2"/>
        <v>2.8351235874296211E-2</v>
      </c>
      <c r="H44" s="17">
        <f t="shared" si="2"/>
        <v>0</v>
      </c>
      <c r="I44" s="17">
        <f t="shared" si="2"/>
        <v>1.5805496476083241E-2</v>
      </c>
      <c r="J44" s="17">
        <f t="shared" si="2"/>
        <v>0</v>
      </c>
      <c r="K44" s="17">
        <f t="shared" si="2"/>
        <v>1.6824406605849551E-2</v>
      </c>
      <c r="L44" s="17">
        <f t="shared" si="2"/>
        <v>0</v>
      </c>
      <c r="M44" s="18">
        <f>M43/M42</f>
        <v>1.0120776505198908E-2</v>
      </c>
      <c r="N44" s="15"/>
    </row>
    <row r="45" spans="1:14" s="23" customFormat="1" x14ac:dyDescent="0.2">
      <c r="A45" s="26" t="s">
        <v>15</v>
      </c>
      <c r="B45" s="20"/>
      <c r="C45" s="20"/>
      <c r="D45" s="20"/>
      <c r="E45" s="20"/>
      <c r="F45" s="20"/>
      <c r="G45" s="20"/>
      <c r="H45" s="20"/>
      <c r="I45" s="20"/>
      <c r="J45" s="21" t="s">
        <v>16</v>
      </c>
      <c r="K45" s="28" t="s">
        <v>16</v>
      </c>
      <c r="L45" s="28" t="s">
        <v>16</v>
      </c>
      <c r="M45" s="40"/>
      <c r="N45" s="9"/>
    </row>
    <row r="46" spans="1:14" x14ac:dyDescent="0.2">
      <c r="A46" s="14" t="s">
        <v>3</v>
      </c>
      <c r="B46" s="3"/>
      <c r="C46" s="3"/>
      <c r="D46" s="3"/>
      <c r="E46" s="3"/>
      <c r="F46" s="3"/>
      <c r="G46" s="3"/>
      <c r="H46" s="3"/>
      <c r="I46" s="3"/>
      <c r="J46" s="3">
        <v>26820</v>
      </c>
      <c r="K46" s="1">
        <v>35532</v>
      </c>
      <c r="L46" s="1">
        <v>40961</v>
      </c>
      <c r="M46" s="8">
        <f>SUM(B46:L46)</f>
        <v>103313</v>
      </c>
      <c r="N46" s="1" t="s">
        <v>58</v>
      </c>
    </row>
    <row r="47" spans="1:14" s="37" customFormat="1" x14ac:dyDescent="0.25">
      <c r="A47" s="14" t="s">
        <v>35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36">
        <v>0</v>
      </c>
      <c r="L47" s="36">
        <v>0</v>
      </c>
      <c r="M47" s="36">
        <v>0</v>
      </c>
      <c r="N47" s="46" t="s">
        <v>59</v>
      </c>
    </row>
    <row r="48" spans="1:14" s="19" customFormat="1" x14ac:dyDescent="0.2">
      <c r="A48" s="16" t="s">
        <v>36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5">
        <v>0</v>
      </c>
      <c r="L48" s="15">
        <v>0</v>
      </c>
      <c r="M48" s="41">
        <v>0</v>
      </c>
      <c r="N48" s="15"/>
    </row>
    <row r="49" spans="1:14" s="31" customFormat="1" x14ac:dyDescent="0.2">
      <c r="A49" s="26" t="s">
        <v>9</v>
      </c>
      <c r="B49" s="21" t="s">
        <v>50</v>
      </c>
      <c r="C49" s="21" t="s">
        <v>50</v>
      </c>
      <c r="D49" s="21" t="s">
        <v>50</v>
      </c>
      <c r="E49" s="21" t="s">
        <v>50</v>
      </c>
      <c r="F49" s="21" t="s">
        <v>50</v>
      </c>
      <c r="G49" s="21" t="s">
        <v>50</v>
      </c>
      <c r="H49" s="21" t="s">
        <v>50</v>
      </c>
      <c r="I49" s="21" t="s">
        <v>50</v>
      </c>
      <c r="J49" s="21" t="s">
        <v>50</v>
      </c>
      <c r="K49" s="21" t="s">
        <v>21</v>
      </c>
      <c r="L49" s="21" t="s">
        <v>21</v>
      </c>
      <c r="M49" s="32"/>
      <c r="N49" s="30"/>
    </row>
    <row r="50" spans="1:14" x14ac:dyDescent="0.2">
      <c r="A50" s="14" t="s">
        <v>3</v>
      </c>
      <c r="B50" s="3">
        <v>289850</v>
      </c>
      <c r="C50" s="3">
        <v>309811</v>
      </c>
      <c r="D50" s="3">
        <v>304112</v>
      </c>
      <c r="E50" s="3">
        <v>289800</v>
      </c>
      <c r="F50" s="3">
        <v>304500</v>
      </c>
      <c r="H50" s="3">
        <v>432438</v>
      </c>
      <c r="I50" s="3">
        <v>450000</v>
      </c>
      <c r="J50" s="3">
        <v>382500</v>
      </c>
      <c r="K50" s="3">
        <v>368399</v>
      </c>
      <c r="L50" s="3">
        <v>368399</v>
      </c>
      <c r="M50" s="5">
        <f>SUM(B50:L50)</f>
        <v>3499809</v>
      </c>
      <c r="N50" s="1" t="s">
        <v>22</v>
      </c>
    </row>
    <row r="51" spans="1:14" x14ac:dyDescent="0.2">
      <c r="A51" s="14" t="s">
        <v>35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/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5">
        <v>0</v>
      </c>
      <c r="N51" s="1"/>
    </row>
    <row r="52" spans="1:14" s="19" customFormat="1" x14ac:dyDescent="0.2">
      <c r="A52" s="16" t="s">
        <v>36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8">
        <v>0</v>
      </c>
      <c r="N52" s="15"/>
    </row>
    <row r="53" spans="1:14" s="23" customFormat="1" x14ac:dyDescent="0.2">
      <c r="A53" s="26" t="s">
        <v>10</v>
      </c>
      <c r="B53" s="21" t="s">
        <v>50</v>
      </c>
      <c r="C53" s="21" t="s">
        <v>50</v>
      </c>
      <c r="D53" s="21" t="s">
        <v>50</v>
      </c>
      <c r="E53" s="21" t="s">
        <v>50</v>
      </c>
      <c r="F53" s="21" t="s">
        <v>50</v>
      </c>
      <c r="G53" s="21" t="s">
        <v>50</v>
      </c>
      <c r="H53" s="21" t="s">
        <v>50</v>
      </c>
      <c r="I53" s="21" t="s">
        <v>50</v>
      </c>
      <c r="J53" s="21" t="s">
        <v>50</v>
      </c>
      <c r="K53" s="21" t="s">
        <v>50</v>
      </c>
      <c r="L53" s="21" t="s">
        <v>50</v>
      </c>
      <c r="M53" s="32"/>
      <c r="N53" s="9"/>
    </row>
    <row r="54" spans="1:14" x14ac:dyDescent="0.2">
      <c r="A54" s="14" t="s">
        <v>3</v>
      </c>
      <c r="B54" s="3">
        <v>1070000</v>
      </c>
      <c r="C54" s="3">
        <v>1409000</v>
      </c>
      <c r="D54" s="7">
        <v>1364000</v>
      </c>
      <c r="E54" s="3">
        <v>1520959</v>
      </c>
      <c r="F54" s="3">
        <v>1567854</v>
      </c>
      <c r="H54" s="3">
        <v>1543800</v>
      </c>
      <c r="I54" s="3">
        <v>1780717</v>
      </c>
      <c r="J54" s="3">
        <v>1676479</v>
      </c>
      <c r="K54" s="1">
        <v>1476298</v>
      </c>
      <c r="L54" s="1">
        <v>1476298</v>
      </c>
      <c r="M54" s="8">
        <f>SUM(B54:L54)</f>
        <v>14885405</v>
      </c>
      <c r="N54" s="1" t="s">
        <v>60</v>
      </c>
    </row>
    <row r="55" spans="1:14" ht="25.5" x14ac:dyDescent="0.2">
      <c r="A55" s="14" t="s">
        <v>35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/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5">
        <v>0</v>
      </c>
      <c r="N55" s="3" t="s">
        <v>61</v>
      </c>
    </row>
    <row r="56" spans="1:14" x14ac:dyDescent="0.2">
      <c r="A56" s="14" t="s">
        <v>36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8">
        <v>0</v>
      </c>
      <c r="N56" s="3"/>
    </row>
    <row r="57" spans="1:14" s="33" customFormat="1" x14ac:dyDescent="0.2">
      <c r="A57" s="26" t="s">
        <v>12</v>
      </c>
      <c r="B57" s="21" t="s">
        <v>13</v>
      </c>
      <c r="C57" s="21" t="s">
        <v>13</v>
      </c>
      <c r="D57" s="21" t="s">
        <v>13</v>
      </c>
      <c r="E57" s="21" t="s">
        <v>13</v>
      </c>
      <c r="F57" s="21" t="s">
        <v>13</v>
      </c>
      <c r="G57" s="21" t="s">
        <v>13</v>
      </c>
      <c r="H57" s="21" t="s">
        <v>13</v>
      </c>
      <c r="I57" s="21" t="s">
        <v>51</v>
      </c>
      <c r="J57" s="21" t="s">
        <v>51</v>
      </c>
      <c r="K57" s="21" t="s">
        <v>51</v>
      </c>
      <c r="L57" s="21" t="s">
        <v>51</v>
      </c>
      <c r="M57" s="6"/>
      <c r="N57" s="2"/>
    </row>
    <row r="58" spans="1:14" x14ac:dyDescent="0.2">
      <c r="A58" s="45" t="s">
        <v>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23644</v>
      </c>
      <c r="J58" s="1">
        <v>16000</v>
      </c>
      <c r="K58" s="1">
        <v>22000</v>
      </c>
      <c r="L58" s="1">
        <v>16000</v>
      </c>
      <c r="M58" s="8">
        <f>SUM(I58:L58)</f>
        <v>77644</v>
      </c>
      <c r="N58" s="12"/>
    </row>
    <row r="59" spans="1:14" x14ac:dyDescent="0.2">
      <c r="A59" s="14" t="s">
        <v>35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1"/>
    </row>
    <row r="60" spans="1:14" x14ac:dyDescent="0.2">
      <c r="A60" s="14" t="s">
        <v>36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"/>
    </row>
    <row r="61" spans="1:14" s="33" customFormat="1" x14ac:dyDescent="0.2">
      <c r="A61" s="26" t="s">
        <v>38</v>
      </c>
      <c r="B61" s="21" t="s">
        <v>48</v>
      </c>
      <c r="C61" s="21" t="s">
        <v>48</v>
      </c>
      <c r="D61" s="21" t="s">
        <v>48</v>
      </c>
      <c r="E61" s="21" t="s">
        <v>48</v>
      </c>
      <c r="F61" s="21" t="s">
        <v>48</v>
      </c>
      <c r="G61" s="21" t="s">
        <v>48</v>
      </c>
      <c r="H61" s="21" t="s">
        <v>48</v>
      </c>
      <c r="I61" s="21" t="s">
        <v>13</v>
      </c>
      <c r="J61" s="21" t="s">
        <v>13</v>
      </c>
      <c r="K61" s="21" t="s">
        <v>13</v>
      </c>
      <c r="L61" s="21" t="s">
        <v>13</v>
      </c>
      <c r="M61" s="6"/>
      <c r="N61" s="2"/>
    </row>
    <row r="62" spans="1:14" x14ac:dyDescent="0.2">
      <c r="A62" s="45" t="s">
        <v>3</v>
      </c>
      <c r="B62" s="1">
        <v>523145</v>
      </c>
      <c r="C62" s="1">
        <v>523145</v>
      </c>
      <c r="D62" s="1">
        <v>549032</v>
      </c>
      <c r="E62" s="1">
        <v>582121</v>
      </c>
      <c r="F62" s="1">
        <v>624079</v>
      </c>
      <c r="G62" s="1"/>
      <c r="H62" s="1">
        <v>605000</v>
      </c>
      <c r="I62" s="1">
        <v>0</v>
      </c>
      <c r="J62" s="1">
        <v>0</v>
      </c>
      <c r="K62" s="1">
        <v>0</v>
      </c>
      <c r="L62" s="1">
        <v>0</v>
      </c>
      <c r="M62" s="8">
        <f>SUM(B62:L62)</f>
        <v>3406522</v>
      </c>
      <c r="N62" s="12"/>
    </row>
    <row r="63" spans="1:14" x14ac:dyDescent="0.2">
      <c r="A63" s="14" t="s">
        <v>35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8"/>
      <c r="N63" s="1"/>
    </row>
    <row r="64" spans="1:14" x14ac:dyDescent="0.2">
      <c r="A64" s="14" t="s">
        <v>36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8"/>
      <c r="N64" s="1"/>
    </row>
    <row r="65" spans="1:14" s="33" customFormat="1" ht="25.5" x14ac:dyDescent="0.2">
      <c r="A65" s="26" t="s">
        <v>39</v>
      </c>
      <c r="B65" s="20" t="s">
        <v>53</v>
      </c>
      <c r="C65" s="20" t="s">
        <v>53</v>
      </c>
      <c r="D65" s="4"/>
      <c r="E65" s="4"/>
      <c r="F65" s="4"/>
      <c r="G65" s="4"/>
      <c r="H65" s="4"/>
      <c r="I65" s="4"/>
      <c r="J65" s="4"/>
      <c r="K65" s="27"/>
      <c r="L65" s="27"/>
      <c r="M65" s="6"/>
      <c r="N65" s="2"/>
    </row>
    <row r="66" spans="1:14" x14ac:dyDescent="0.2">
      <c r="A66" s="45" t="s">
        <v>3</v>
      </c>
      <c r="B66" s="1">
        <v>673130</v>
      </c>
      <c r="C66" s="1">
        <v>640970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8">
        <f>SUM(B66:L66)</f>
        <v>1314100</v>
      </c>
      <c r="N66" s="12"/>
    </row>
    <row r="67" spans="1:14" x14ac:dyDescent="0.2">
      <c r="A67" s="14" t="s">
        <v>35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8"/>
      <c r="N67" s="1"/>
    </row>
    <row r="68" spans="1:14" x14ac:dyDescent="0.2">
      <c r="A68" s="14" t="s">
        <v>36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8"/>
      <c r="N68" s="1"/>
    </row>
    <row r="69" spans="1:14" s="33" customFormat="1" x14ac:dyDescent="0.2">
      <c r="A69" s="26" t="s">
        <v>40</v>
      </c>
      <c r="B69" s="21" t="s">
        <v>43</v>
      </c>
      <c r="C69" s="21" t="s">
        <v>43</v>
      </c>
      <c r="D69" s="21" t="s">
        <v>43</v>
      </c>
      <c r="E69" s="21" t="s">
        <v>43</v>
      </c>
      <c r="F69" s="21" t="s">
        <v>43</v>
      </c>
      <c r="G69" s="21" t="s">
        <v>13</v>
      </c>
      <c r="H69" s="21" t="s">
        <v>13</v>
      </c>
      <c r="I69" s="21" t="s">
        <v>13</v>
      </c>
      <c r="J69" s="21" t="s">
        <v>13</v>
      </c>
      <c r="K69" s="21" t="s">
        <v>13</v>
      </c>
      <c r="L69" s="21" t="s">
        <v>13</v>
      </c>
      <c r="M69" s="6"/>
      <c r="N69" s="2"/>
    </row>
    <row r="70" spans="1:14" x14ac:dyDescent="0.2">
      <c r="A70" s="45" t="s">
        <v>3</v>
      </c>
      <c r="B70" s="1">
        <v>62340</v>
      </c>
      <c r="C70" s="1">
        <v>61503</v>
      </c>
      <c r="D70" s="1">
        <v>64634</v>
      </c>
      <c r="E70" s="1">
        <v>64634</v>
      </c>
      <c r="F70" s="1">
        <v>64634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8">
        <f>SUM(B70:L70)</f>
        <v>317745</v>
      </c>
      <c r="N70" s="12"/>
    </row>
    <row r="71" spans="1:14" x14ac:dyDescent="0.2">
      <c r="A71" s="14" t="s">
        <v>35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8"/>
      <c r="N71" s="1"/>
    </row>
    <row r="72" spans="1:14" x14ac:dyDescent="0.2">
      <c r="A72" s="14" t="s">
        <v>36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8"/>
      <c r="N72" s="1"/>
    </row>
    <row r="73" spans="1:14" x14ac:dyDescent="0.2">
      <c r="A73" s="44" t="s">
        <v>54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43"/>
      <c r="N73" s="33"/>
    </row>
    <row r="74" spans="1:14" x14ac:dyDescent="0.2">
      <c r="A74" s="45" t="s">
        <v>3</v>
      </c>
      <c r="B74" s="1">
        <f>B70+B66+B62+B58+B54+B50+B46+B42+B38+B34+B30+B26+B22+B18+B14+B10+B6</f>
        <v>5874355</v>
      </c>
      <c r="C74" s="1">
        <f t="shared" ref="C74:M74" si="3">C70+C66+C62+C58+C54+C50+C46+C42+C38+C34+C30+C26+C22+C18+C14+C10+C6</f>
        <v>6273356</v>
      </c>
      <c r="D74" s="1">
        <f t="shared" si="3"/>
        <v>5575073</v>
      </c>
      <c r="E74" s="1">
        <f t="shared" si="3"/>
        <v>6264478</v>
      </c>
      <c r="F74" s="1">
        <f t="shared" si="3"/>
        <v>6805864</v>
      </c>
      <c r="G74" s="1">
        <f t="shared" si="3"/>
        <v>4051126</v>
      </c>
      <c r="H74" s="1">
        <f t="shared" si="3"/>
        <v>6650951</v>
      </c>
      <c r="I74" s="1">
        <f t="shared" si="3"/>
        <v>6749221</v>
      </c>
      <c r="J74" s="1">
        <f t="shared" si="3"/>
        <v>5691551</v>
      </c>
      <c r="K74" s="1">
        <f t="shared" si="3"/>
        <v>5508044.9800000004</v>
      </c>
      <c r="L74" s="1">
        <f t="shared" si="3"/>
        <v>5471947.9800000004</v>
      </c>
      <c r="M74" s="1">
        <f t="shared" si="3"/>
        <v>64793686.960000001</v>
      </c>
      <c r="N74" s="1" t="s">
        <v>62</v>
      </c>
    </row>
    <row r="75" spans="1:14" x14ac:dyDescent="0.2">
      <c r="A75" s="14" t="s">
        <v>35</v>
      </c>
      <c r="B75" s="1">
        <f>B71+B67+B63+B59+B55+B51+B47+B43+B39+B35+B31+B27+B23+B19+B15+B11+B7</f>
        <v>6160</v>
      </c>
      <c r="C75" s="1">
        <f t="shared" ref="C75:M75" si="4">C71+C67+C63+C59+C55+C51+C47+C43+C39+C35+C31+C27+C23+C19+C15+C11+C7</f>
        <v>3802599</v>
      </c>
      <c r="D75" s="1">
        <f t="shared" si="4"/>
        <v>4238164</v>
      </c>
      <c r="E75" s="1">
        <f t="shared" si="4"/>
        <v>2633371</v>
      </c>
      <c r="F75" s="1">
        <f t="shared" si="4"/>
        <v>1200715</v>
      </c>
      <c r="G75" s="1">
        <f t="shared" si="4"/>
        <v>1476169</v>
      </c>
      <c r="H75" s="1">
        <f t="shared" si="4"/>
        <v>3266640</v>
      </c>
      <c r="I75" s="1">
        <f t="shared" si="4"/>
        <v>2069959</v>
      </c>
      <c r="J75" s="1">
        <f t="shared" si="4"/>
        <v>2000</v>
      </c>
      <c r="K75" s="1">
        <f t="shared" si="4"/>
        <v>905822</v>
      </c>
      <c r="L75" s="1">
        <f t="shared" si="4"/>
        <v>1300000</v>
      </c>
      <c r="M75" s="1">
        <f t="shared" si="4"/>
        <v>20901599</v>
      </c>
      <c r="N75" s="1"/>
    </row>
    <row r="76" spans="1:14" s="19" customFormat="1" x14ac:dyDescent="0.2">
      <c r="A76" s="16" t="s">
        <v>36</v>
      </c>
      <c r="B76" s="15">
        <f>B75/B74</f>
        <v>1.0486257640200498E-3</v>
      </c>
      <c r="C76" s="15">
        <f t="shared" ref="C76:M76" si="5">C75/C74</f>
        <v>0.60615067915801368</v>
      </c>
      <c r="D76" s="15">
        <f t="shared" si="5"/>
        <v>0.76019883506458119</v>
      </c>
      <c r="E76" s="15">
        <f t="shared" si="5"/>
        <v>0.42036559151456832</v>
      </c>
      <c r="F76" s="15">
        <f t="shared" si="5"/>
        <v>0.1764235958873113</v>
      </c>
      <c r="G76" s="15">
        <f t="shared" si="5"/>
        <v>0.36438486484992072</v>
      </c>
      <c r="H76" s="15">
        <f t="shared" si="5"/>
        <v>0.49115382146102116</v>
      </c>
      <c r="I76" s="15">
        <f t="shared" si="5"/>
        <v>0.30669598758138161</v>
      </c>
      <c r="J76" s="15">
        <f t="shared" si="5"/>
        <v>3.5139806355069118E-4</v>
      </c>
      <c r="K76" s="15">
        <f t="shared" si="5"/>
        <v>0.16445435781463061</v>
      </c>
      <c r="L76" s="15">
        <f t="shared" si="5"/>
        <v>0.2375753579441009</v>
      </c>
      <c r="M76" s="15">
        <f t="shared" si="5"/>
        <v>0.32258696766096179</v>
      </c>
      <c r="N76" s="15"/>
    </row>
  </sheetData>
  <mergeCells count="14">
    <mergeCell ref="M3:M4"/>
    <mergeCell ref="A3:A4"/>
    <mergeCell ref="N3:N4"/>
    <mergeCell ref="K3:K4"/>
    <mergeCell ref="L3:L4"/>
    <mergeCell ref="I3:I4"/>
    <mergeCell ref="J3:J4"/>
    <mergeCell ref="G3:G4"/>
    <mergeCell ref="H3:H4"/>
    <mergeCell ref="B3:B4"/>
    <mergeCell ref="C3:C4"/>
    <mergeCell ref="D3:D4"/>
    <mergeCell ref="E3:E4"/>
    <mergeCell ref="F3:F4"/>
  </mergeCells>
  <printOptions horizontalCentered="1" verticalCentered="1"/>
  <pageMargins left="0.7" right="0.7" top="0.75" bottom="0.75" header="0.3" footer="0.3"/>
  <pageSetup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L20"/>
  <sheetViews>
    <sheetView workbookViewId="0">
      <selection activeCell="F6" sqref="F6"/>
    </sheetView>
  </sheetViews>
  <sheetFormatPr defaultRowHeight="15" x14ac:dyDescent="0.25"/>
  <sheetData>
    <row r="3" spans="6:12" x14ac:dyDescent="0.25">
      <c r="F3">
        <v>312500</v>
      </c>
      <c r="H3">
        <v>588504</v>
      </c>
    </row>
    <row r="4" spans="6:12" x14ac:dyDescent="0.25">
      <c r="F4">
        <v>59063</v>
      </c>
      <c r="H4">
        <v>58850</v>
      </c>
      <c r="L4">
        <v>195000</v>
      </c>
    </row>
    <row r="5" spans="6:12" x14ac:dyDescent="0.25">
      <c r="F5">
        <v>60875</v>
      </c>
      <c r="H5">
        <v>115500</v>
      </c>
      <c r="L5" s="34">
        <v>0.2</v>
      </c>
    </row>
    <row r="6" spans="6:12" x14ac:dyDescent="0.25">
      <c r="F6">
        <f>SUM(F3:F5)</f>
        <v>432438</v>
      </c>
      <c r="H6">
        <v>103949</v>
      </c>
      <c r="L6">
        <f>L4*L5</f>
        <v>39000</v>
      </c>
    </row>
    <row r="7" spans="6:12" x14ac:dyDescent="0.25">
      <c r="H7">
        <v>11550</v>
      </c>
    </row>
    <row r="8" spans="6:12" x14ac:dyDescent="0.25">
      <c r="H8">
        <v>105000</v>
      </c>
    </row>
    <row r="9" spans="6:12" x14ac:dyDescent="0.25">
      <c r="H9">
        <v>10500</v>
      </c>
    </row>
    <row r="10" spans="6:12" x14ac:dyDescent="0.25">
      <c r="H10">
        <v>103949</v>
      </c>
    </row>
    <row r="11" spans="6:12" x14ac:dyDescent="0.25">
      <c r="H11">
        <v>11550</v>
      </c>
    </row>
    <row r="12" spans="6:12" x14ac:dyDescent="0.25">
      <c r="H12">
        <v>103949</v>
      </c>
    </row>
    <row r="13" spans="6:12" x14ac:dyDescent="0.25">
      <c r="H13">
        <v>11550</v>
      </c>
    </row>
    <row r="14" spans="6:12" x14ac:dyDescent="0.25">
      <c r="H14">
        <v>103949</v>
      </c>
    </row>
    <row r="15" spans="6:12" x14ac:dyDescent="0.25">
      <c r="H15">
        <v>78000</v>
      </c>
    </row>
    <row r="16" spans="6:12" x14ac:dyDescent="0.25">
      <c r="H16">
        <v>10000</v>
      </c>
    </row>
    <row r="17" spans="8:8" x14ac:dyDescent="0.25">
      <c r="H17">
        <v>39000</v>
      </c>
    </row>
    <row r="18" spans="8:8" x14ac:dyDescent="0.25">
      <c r="H18">
        <v>78000</v>
      </c>
    </row>
    <row r="19" spans="8:8" x14ac:dyDescent="0.25">
      <c r="H19">
        <v>10000</v>
      </c>
    </row>
    <row r="20" spans="8:8" x14ac:dyDescent="0.25">
      <c r="H20">
        <f>SUM(H3:H19)</f>
        <v>1543800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C7A8B8B9E904398E47E0536B32A44" ma:contentTypeVersion="9" ma:contentTypeDescription="Create a new document." ma:contentTypeScope="" ma:versionID="e32fd910b285f313d52bcbc869d9d49b">
  <xsd:schema xmlns:xsd="http://www.w3.org/2001/XMLSchema" xmlns:xs="http://www.w3.org/2001/XMLSchema" xmlns:p="http://schemas.microsoft.com/office/2006/metadata/properties" xmlns:ns2="bb48f1cb-6c85-4c16-a61e-01bf438378c5" xmlns:ns3="620946bf-7db1-463e-a20f-df3dfcb5052f" targetNamespace="http://schemas.microsoft.com/office/2006/metadata/properties" ma:root="true" ma:fieldsID="8ec65881047f9b8eb8cc4cde365f2f0a" ns2:_="" ns3:_="">
    <xsd:import namespace="bb48f1cb-6c85-4c16-a61e-01bf438378c5"/>
    <xsd:import namespace="620946bf-7db1-463e-a20f-df3dfcb50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8f1cb-6c85-4c16-a61e-01bf43837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2645895-2036-41f0-a60e-eeea078f5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946bf-7db1-463e-a20f-df3dfcb5052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25e7031-c68e-4305-8146-dc64f5b9cb0d}" ma:internalName="TaxCatchAll" ma:showField="CatchAllData" ma:web="620946bf-7db1-463e-a20f-df3dfcb50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12045-3135-4CEB-A31A-FC1BD0DD4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8f1cb-6c85-4c16-a61e-01bf438378c5"/>
    <ds:schemaRef ds:uri="620946bf-7db1-463e-a20f-df3dfcb50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C5AD3-20A6-4DBB-8F8A-048ED849C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Renewals</vt:lpstr>
      <vt:lpstr>Sheet1</vt:lpstr>
      <vt:lpstr>Renewals!Print_Titles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Kimberlee Brazell</dc:creator>
  <cp:lastModifiedBy>Markita Sanchez</cp:lastModifiedBy>
  <cp:lastPrinted>2018-05-31T17:32:44Z</cp:lastPrinted>
  <dcterms:created xsi:type="dcterms:W3CDTF">2016-01-07T21:02:27Z</dcterms:created>
  <dcterms:modified xsi:type="dcterms:W3CDTF">2024-04-22T22:56:26Z</dcterms:modified>
</cp:coreProperties>
</file>