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20" yWindow="60" windowWidth="1980" windowHeight="13110" tabRatio="944" activeTab="0"/>
  </bookViews>
  <sheets>
    <sheet name="Functional (Detailed) Summary" sheetId="1" r:id="rId1"/>
    <sheet name="1. Workstations" sheetId="2" r:id="rId2"/>
    <sheet name="2. Meetings " sheetId="3" r:id="rId3"/>
    <sheet name="3. Equipment and Storage" sheetId="4" r:id="rId4"/>
    <sheet name="4. Other Office Support Areas" sheetId="5" r:id="rId5"/>
    <sheet name="5. Special Areas" sheetId="6" r:id="rId6"/>
    <sheet name="Space Definitions" sheetId="7" r:id="rId7"/>
    <sheet name="Parking" sheetId="8" r:id="rId8"/>
  </sheets>
  <definedNames>
    <definedName name="_xlnm.Print_Area" localSheetId="1">'1. Workstations'!$D$5:$J$96</definedName>
    <definedName name="_xlnm.Print_Area" localSheetId="2">'2. Meetings '!$B$4:$H$37</definedName>
    <definedName name="_xlnm.Print_Area" localSheetId="3">'3. Equipment and Storage'!$B$4:$F$36</definedName>
    <definedName name="_xlnm.Print_Area" localSheetId="4">'4. Other Office Support Areas'!$B$4:$H$35</definedName>
    <definedName name="_xlnm.Print_Area" localSheetId="5">'5. Special Areas'!$B$4:$J$38</definedName>
    <definedName name="_xlnm.Print_Area" localSheetId="0">'Functional (Detailed) Summary'!$C$3:$H$64</definedName>
  </definedNames>
  <calcPr fullCalcOnLoad="1"/>
</workbook>
</file>

<file path=xl/sharedStrings.xml><?xml version="1.0" encoding="utf-8"?>
<sst xmlns="http://schemas.openxmlformats.org/spreadsheetml/2006/main" count="552" uniqueCount="299">
  <si>
    <t>Project Title:</t>
  </si>
  <si>
    <t>Date:</t>
  </si>
  <si>
    <t>Non-Assignable Common Areas (10% of Usable Square Feet)</t>
  </si>
  <si>
    <t>Total Workspaces</t>
  </si>
  <si>
    <t>Square Foot per Work Space</t>
  </si>
  <si>
    <t>Classroom Training</t>
  </si>
  <si>
    <t>Copy/Printer Area</t>
  </si>
  <si>
    <t>Central File Area</t>
  </si>
  <si>
    <t>File Areas</t>
  </si>
  <si>
    <t>Special Equipment Storage</t>
  </si>
  <si>
    <t>Mail Room</t>
  </si>
  <si>
    <t>Interview Rooms</t>
  </si>
  <si>
    <t>Laboratory</t>
  </si>
  <si>
    <t>Loading Dock</t>
  </si>
  <si>
    <t>Shop</t>
  </si>
  <si>
    <t>Locker Room</t>
  </si>
  <si>
    <t>Private Office</t>
  </si>
  <si>
    <t>Open Area</t>
  </si>
  <si>
    <t>Total</t>
  </si>
  <si>
    <t>Total Open</t>
  </si>
  <si>
    <t>Total Private</t>
  </si>
  <si>
    <t>Total Workareas</t>
  </si>
  <si>
    <t>Private Office or Open Area Workstation</t>
  </si>
  <si>
    <t>Difference from Target</t>
  </si>
  <si>
    <t>Percent Private Office to Total Workstations</t>
  </si>
  <si>
    <t>Breakroom</t>
  </si>
  <si>
    <t>Other Office Support Areas</t>
  </si>
  <si>
    <t>Equipment, Storage and Workrooms</t>
  </si>
  <si>
    <t xml:space="preserve">Primary Office Space </t>
  </si>
  <si>
    <t>Total Primary Office Area</t>
  </si>
  <si>
    <t>Budgeted FTE</t>
  </si>
  <si>
    <t>Temporary FTE</t>
  </si>
  <si>
    <t>Other FTE</t>
  </si>
  <si>
    <t xml:space="preserve">Temporary FTE </t>
  </si>
  <si>
    <t>Office Type</t>
  </si>
  <si>
    <t>Position</t>
  </si>
  <si>
    <t xml:space="preserve">Group </t>
  </si>
  <si>
    <t>Type of Office*</t>
  </si>
  <si>
    <t>Notes</t>
  </si>
  <si>
    <t>A</t>
  </si>
  <si>
    <t>PO</t>
  </si>
  <si>
    <t>administration of several groups - conference with 6-8 people</t>
  </si>
  <si>
    <t>Division / Department Head</t>
  </si>
  <si>
    <t>administration of several groups - conference with 4-6 people</t>
  </si>
  <si>
    <t>Section Head</t>
  </si>
  <si>
    <t>OA - PO</t>
  </si>
  <si>
    <t>administers specific subgroup - separate conference room</t>
  </si>
  <si>
    <t>Foreman</t>
  </si>
  <si>
    <t>Oversees professional or technical personnel - separate conference room</t>
  </si>
  <si>
    <t xml:space="preserve">Oversees limited personnel </t>
  </si>
  <si>
    <t>Professional</t>
  </si>
  <si>
    <t>FT Professional with privacy needs</t>
  </si>
  <si>
    <t>OA</t>
  </si>
  <si>
    <t>FT professional  / technical without privacy</t>
  </si>
  <si>
    <t>Clerical</t>
  </si>
  <si>
    <t>J</t>
  </si>
  <si>
    <t>FT senior clerical</t>
  </si>
  <si>
    <t>FT clerical</t>
  </si>
  <si>
    <t>Inspectors, interns etc.</t>
  </si>
  <si>
    <t>Field, ship/lab/warehouse - in field 50% of time</t>
  </si>
  <si>
    <t>Large Conference</t>
  </si>
  <si>
    <t xml:space="preserve">1 per </t>
  </si>
  <si>
    <t>people (40)</t>
  </si>
  <si>
    <t>people (5- 10)</t>
  </si>
  <si>
    <t>Storage</t>
  </si>
  <si>
    <t>people</t>
  </si>
  <si>
    <t>Reception/Waiting</t>
  </si>
  <si>
    <t>sf / person</t>
  </si>
  <si>
    <t>1 per building</t>
  </si>
  <si>
    <t>Lobby</t>
  </si>
  <si>
    <t>1 per</t>
  </si>
  <si>
    <t>Director / Manager</t>
  </si>
  <si>
    <t>each</t>
  </si>
  <si>
    <t>as needed</t>
  </si>
  <si>
    <t>Workroom / Supplies</t>
  </si>
  <si>
    <t>SF Allocation</t>
  </si>
  <si>
    <t>15-20</t>
  </si>
  <si>
    <t xml:space="preserve"> department</t>
  </si>
  <si>
    <t>SF</t>
  </si>
  <si>
    <t>Storage (office supplies)</t>
  </si>
  <si>
    <t>Space Allocation Guidelines</t>
  </si>
  <si>
    <t>Refreshment Area / Coffee</t>
  </si>
  <si>
    <t>Telecom / IT Closets</t>
  </si>
  <si>
    <t>60-80</t>
  </si>
  <si>
    <t>according to need</t>
  </si>
  <si>
    <t xml:space="preserve">Project Title: </t>
  </si>
  <si>
    <t>*PO = Private Office</t>
  </si>
  <si>
    <t xml:space="preserve"> OA = Open Area workstation</t>
  </si>
  <si>
    <t>Libraries</t>
  </si>
  <si>
    <t>Public Auditoriums</t>
  </si>
  <si>
    <t>Oversize reception areas</t>
  </si>
  <si>
    <t>Other specialized</t>
  </si>
  <si>
    <t>Workspaces: Private Office / Workstation</t>
  </si>
  <si>
    <t>Meeting / Conference / Conference Rooms</t>
  </si>
  <si>
    <t>Type of Space</t>
  </si>
  <si>
    <t>Number of Occupants</t>
  </si>
  <si>
    <t>Square Foot Per Occupant</t>
  </si>
  <si>
    <t>Square Feet Per Space</t>
  </si>
  <si>
    <t>Square Feet</t>
  </si>
  <si>
    <t>Primary Office Space RSF Target*</t>
  </si>
  <si>
    <t>Primary Office Space USF Target*</t>
  </si>
  <si>
    <t>% Private Office Target*</t>
  </si>
  <si>
    <t xml:space="preserve">Project Summary Information </t>
  </si>
  <si>
    <t>Average Square Feet Per Workspace</t>
  </si>
  <si>
    <t>Percent of Private Offices to Open Space</t>
  </si>
  <si>
    <t>1. Workspaces</t>
  </si>
  <si>
    <t>Total Positions</t>
  </si>
  <si>
    <t>Totals</t>
  </si>
  <si>
    <t>2. Meetings / Conference / Training</t>
  </si>
  <si>
    <t>3. Equipment / Storage / Workrooms</t>
  </si>
  <si>
    <t xml:space="preserve">Additional Notes Regarding Space Use </t>
  </si>
  <si>
    <t>4. Other Office Support Areas</t>
  </si>
  <si>
    <t>5. Special Areas</t>
  </si>
  <si>
    <r>
      <t xml:space="preserve">Position Type 
</t>
    </r>
    <r>
      <rPr>
        <sz val="10"/>
        <color theme="1"/>
        <rFont val="Arial Narrow"/>
        <family val="2"/>
      </rPr>
      <t>(Budgeted, Temporary, Other FTE)</t>
    </r>
  </si>
  <si>
    <r>
      <t xml:space="preserve">Type of Position 
</t>
    </r>
    <r>
      <rPr>
        <sz val="10"/>
        <color theme="1"/>
        <rFont val="Arial Narrow"/>
        <family val="2"/>
      </rPr>
      <t xml:space="preserve">(Include Volunteers and Contractors)                </t>
    </r>
  </si>
  <si>
    <t>Type of Space to Consider for this Category</t>
  </si>
  <si>
    <t>Insert date of submission</t>
  </si>
  <si>
    <t>Insert project title</t>
  </si>
  <si>
    <t>from Worksheet 1</t>
  </si>
  <si>
    <t>from Worksheet 2</t>
  </si>
  <si>
    <t>from Worksheet 3</t>
  </si>
  <si>
    <t>from Worksheet 4</t>
  </si>
  <si>
    <t>Sum of Lines 5 and 6</t>
  </si>
  <si>
    <t>Sum of Lines 7 and 8</t>
  </si>
  <si>
    <t>Sum of Lines 10 and 11</t>
  </si>
  <si>
    <t>Sum of Lines 12 and 13</t>
  </si>
  <si>
    <t>Sum Lines 9 and 14</t>
  </si>
  <si>
    <t>Number of Spaces</t>
  </si>
  <si>
    <t>Space Criteria</t>
  </si>
  <si>
    <t>Number of Persons</t>
  </si>
  <si>
    <t>= 2 x 3 + 4</t>
  </si>
  <si>
    <t>= 1 x 5</t>
  </si>
  <si>
    <t>Total Square Feet per Space</t>
  </si>
  <si>
    <t>= 1 x 2 + 3</t>
  </si>
  <si>
    <t xml:space="preserve">Columns </t>
  </si>
  <si>
    <t>Column Calculations</t>
  </si>
  <si>
    <t>Row #</t>
  </si>
  <si>
    <t>Workstation Examples</t>
  </si>
  <si>
    <t>Small</t>
  </si>
  <si>
    <t>Workstation 2</t>
  </si>
  <si>
    <t>Workstation 3</t>
  </si>
  <si>
    <t>Workstation 4</t>
  </si>
  <si>
    <t>Workstation 5</t>
  </si>
  <si>
    <t>Workstation 6</t>
  </si>
  <si>
    <r>
      <t xml:space="preserve">State of Washington Space Allocation Manual, 2009 </t>
    </r>
    <r>
      <rPr>
        <sz val="10"/>
        <color theme="1"/>
        <rFont val="Arial Narrow"/>
        <family val="2"/>
      </rPr>
      <t>(see www.------ for illustrated examples)</t>
    </r>
  </si>
  <si>
    <r>
      <t>Space Guidelines per 2000 NM Space Standards</t>
    </r>
    <r>
      <rPr>
        <sz val="10"/>
        <rFont val="Arial Narrow"/>
        <family val="2"/>
      </rPr>
      <t xml:space="preserve"> (see www.------ for illustrated examples)</t>
    </r>
  </si>
  <si>
    <t>Meeting with fixed Seating</t>
  </si>
  <si>
    <t>Small - Medium Conference</t>
  </si>
  <si>
    <t>Clinic / Health Unit</t>
  </si>
  <si>
    <t>Office Library</t>
  </si>
  <si>
    <t>10% of total staff</t>
  </si>
  <si>
    <t>Line 7 + Line 12</t>
  </si>
  <si>
    <t xml:space="preserve"> Primary Office USF / Occupant</t>
  </si>
  <si>
    <t>Line 7 / Line 16</t>
  </si>
  <si>
    <t>From Worksheet 1</t>
  </si>
  <si>
    <t>Total NASF</t>
  </si>
  <si>
    <t>Line 5 + Line 10</t>
  </si>
  <si>
    <t xml:space="preserve">Total Rentable Square Feet (RSF) 
= Primary Office + Special (Usable + Non-Assignable Common Areas) </t>
  </si>
  <si>
    <t>Line 9 / Line 16</t>
  </si>
  <si>
    <t>% NASF / USF</t>
  </si>
  <si>
    <t>% USF / RSF</t>
  </si>
  <si>
    <t>Line 27 / Line 15</t>
  </si>
  <si>
    <t>Internal Circulation (40% x Total Primary Office Area)</t>
  </si>
  <si>
    <t>Internal Circulation (40% x Total Special Area)</t>
  </si>
  <si>
    <t>Total Special Areas</t>
  </si>
  <si>
    <t>Primary Office RSF Per Workspace</t>
  </si>
  <si>
    <t>Total USF (Primary Office + Special Areas)</t>
  </si>
  <si>
    <t>Line 29 / Line 27</t>
  </si>
  <si>
    <t>Circulation / USF</t>
  </si>
  <si>
    <t>Common / Office RSF</t>
  </si>
  <si>
    <t>Common / Special RSF</t>
  </si>
  <si>
    <t>Circulation / RSF</t>
  </si>
  <si>
    <t>common / rsf</t>
  </si>
  <si>
    <t>1.4 multiplier</t>
  </si>
  <si>
    <t>1.1 multiplier</t>
  </si>
  <si>
    <t>GSF</t>
  </si>
  <si>
    <t>NASF / GSF</t>
  </si>
  <si>
    <t xml:space="preserve">USF / GSF </t>
  </si>
  <si>
    <t>Multipler</t>
  </si>
  <si>
    <t>RSF / GSF</t>
  </si>
  <si>
    <t>Usable Square Feet (USF: Total Primary Office Area + Internal Circulation)</t>
  </si>
  <si>
    <t>Total Primary Office Area Rentable Square Feet (RSF)</t>
  </si>
  <si>
    <t>from Worksheet 5 (NASF)</t>
  </si>
  <si>
    <t>Usable Square Feet (USF: Total Special Areas + Internal Circulation)</t>
  </si>
  <si>
    <t>Total Special Areas Rentable Square Feet (RSF)</t>
  </si>
  <si>
    <t>Total 
Assignable Square Feet</t>
  </si>
  <si>
    <t>ASF</t>
  </si>
  <si>
    <t>NASF</t>
  </si>
  <si>
    <t>USF</t>
  </si>
  <si>
    <t>RSF</t>
  </si>
  <si>
    <r>
      <rPr>
        <u val="single"/>
        <sz val="14"/>
        <color indexed="8"/>
        <rFont val="Arial Narrow"/>
        <family val="2"/>
      </rPr>
      <t>Assignable Square Feet</t>
    </r>
    <r>
      <rPr>
        <sz val="14"/>
        <color indexed="8"/>
        <rFont val="Arial Narrow"/>
        <family val="2"/>
      </rPr>
      <t xml:space="preserve"> –  units of area expressed in square feet required to meet general or specific functional needs (interior usable area). Assignable areas result from multiplying the number of spaces times the number of persons per area or from a specific space criteria.</t>
    </r>
  </si>
  <si>
    <r>
      <rPr>
        <u val="single"/>
        <sz val="14"/>
        <color indexed="8"/>
        <rFont val="Arial Narrow"/>
        <family val="2"/>
      </rPr>
      <t>Net Assignable Square Feet</t>
    </r>
    <r>
      <rPr>
        <sz val="14"/>
        <color indexed="8"/>
        <rFont val="Arial Narrow"/>
        <family val="2"/>
      </rPr>
      <t xml:space="preserve"> – total of all assignable areas in square feet</t>
    </r>
  </si>
  <si>
    <r>
      <rPr>
        <u val="single"/>
        <sz val="14"/>
        <color indexed="8"/>
        <rFont val="Arial Narrow"/>
        <family val="2"/>
      </rPr>
      <t>Gross Square Feet</t>
    </r>
    <r>
      <rPr>
        <sz val="14"/>
        <color indexed="8"/>
        <rFont val="Arial Narrow"/>
        <family val="2"/>
      </rPr>
      <t xml:space="preserve"> – the sum of net assignable square feet plus all other building areas that are not assignable. This “left over” area is called “</t>
    </r>
    <r>
      <rPr>
        <u val="single"/>
        <sz val="14"/>
        <color indexed="8"/>
        <rFont val="Arial Narrow"/>
        <family val="2"/>
      </rPr>
      <t>tare</t>
    </r>
    <r>
      <rPr>
        <sz val="14"/>
        <color indexed="8"/>
        <rFont val="Arial Narrow"/>
        <family val="2"/>
      </rPr>
      <t>.” Tare includes areas such as hallways, mechanical areas, restrooms and the area of interior and exterior walls.</t>
    </r>
  </si>
  <si>
    <r>
      <rPr>
        <u val="single"/>
        <sz val="14"/>
        <color indexed="8"/>
        <rFont val="Arial Narrow"/>
        <family val="2"/>
      </rPr>
      <t>Rentable Square Feet</t>
    </r>
    <r>
      <rPr>
        <sz val="14"/>
        <color indexed="8"/>
        <rFont val="Arial Narrow"/>
        <family val="2"/>
      </rPr>
      <t xml:space="preserve"> – is the usable square footage plus a portion of the building’s common area (e.g., lobbies, restrooms, major hallways, etc.).  This is the area used to calculate a tenants rental rate.  
[Sometimes also called the "Leasable Square Feet" or LSF.]
</t>
    </r>
  </si>
  <si>
    <t>*If Line 17 is equal or below Line 18 you are within target</t>
  </si>
  <si>
    <t>*If Line 22 is equal or below Line 21 you are within target</t>
  </si>
  <si>
    <t>*If Line 25 is equal or below Line 24 you are within target</t>
  </si>
  <si>
    <t>Not Chosen</t>
  </si>
  <si>
    <t>Present</t>
  </si>
  <si>
    <t>Budgeted</t>
  </si>
  <si>
    <t>Temporary</t>
  </si>
  <si>
    <t>Other</t>
  </si>
  <si>
    <t>= 2 x 4</t>
  </si>
  <si>
    <t>Square Feet / Occupant</t>
  </si>
  <si>
    <t>% Total Primary Office Area / Total Primary Office RSF</t>
  </si>
  <si>
    <t>Line 5 / Line 9</t>
  </si>
  <si>
    <t xml:space="preserve"> Line 18 - Line 17 (if green - you are equal to or below target)</t>
  </si>
  <si>
    <t>Line 20 - Line 21 (if green - you are equal to or below target)</t>
  </si>
  <si>
    <t>Line 23 - Line 24  (if green - you are equal to or below target)</t>
  </si>
  <si>
    <r>
      <t xml:space="preserve">Special Areas </t>
    </r>
    <r>
      <rPr>
        <i/>
        <sz val="11"/>
        <color indexed="8"/>
        <rFont val="Arial Narrow"/>
        <family val="2"/>
      </rPr>
      <t>(require justification)</t>
    </r>
  </si>
  <si>
    <t>Workstation 7</t>
  </si>
  <si>
    <t>Workstation 1</t>
  </si>
  <si>
    <t>B1</t>
  </si>
  <si>
    <t>B2</t>
  </si>
  <si>
    <t>B3</t>
  </si>
  <si>
    <t>C1</t>
  </si>
  <si>
    <t>C2</t>
  </si>
  <si>
    <t>D1</t>
  </si>
  <si>
    <t>D2</t>
  </si>
  <si>
    <t>D3</t>
  </si>
  <si>
    <t>E1</t>
  </si>
  <si>
    <t>E2</t>
  </si>
  <si>
    <t>E3</t>
  </si>
  <si>
    <t>F1</t>
  </si>
  <si>
    <t>F2</t>
  </si>
  <si>
    <t>G1</t>
  </si>
  <si>
    <t>G2</t>
  </si>
  <si>
    <t>G3</t>
  </si>
  <si>
    <t>H1</t>
  </si>
  <si>
    <t>H2</t>
  </si>
  <si>
    <t>I1</t>
  </si>
  <si>
    <t>I2</t>
  </si>
  <si>
    <t>K1</t>
  </si>
  <si>
    <t>K2</t>
  </si>
  <si>
    <t>L1</t>
  </si>
  <si>
    <t>L2</t>
  </si>
  <si>
    <t>Proposal</t>
  </si>
  <si>
    <t>Work Space Type</t>
  </si>
  <si>
    <t>Description</t>
  </si>
  <si>
    <t>Includes internal room for conference for 6-8 people</t>
  </si>
  <si>
    <t>1-PO-220</t>
  </si>
  <si>
    <t>2-PO-180</t>
  </si>
  <si>
    <t>3-PO-150</t>
  </si>
  <si>
    <t>4-PO-120</t>
  </si>
  <si>
    <t>5-PO-100</t>
  </si>
  <si>
    <t>A-OA-144</t>
  </si>
  <si>
    <t>B-OA-120</t>
  </si>
  <si>
    <t>C-OA-80</t>
  </si>
  <si>
    <t>D-OA-64</t>
  </si>
  <si>
    <t>E-OA-36</t>
  </si>
  <si>
    <r>
      <rPr>
        <u val="single"/>
        <sz val="14"/>
        <color indexed="8"/>
        <rFont val="Arial Narrow"/>
        <family val="2"/>
      </rPr>
      <t>Usable Square Feet</t>
    </r>
    <r>
      <rPr>
        <sz val="14"/>
        <color indexed="8"/>
        <rFont val="Arial Narrow"/>
        <family val="2"/>
      </rPr>
      <t xml:space="preserve"> – the actual space occupied from wall to wall not shared with another tenant (or department).  USF includes interior walls and corridors.
[USF is generally equivalent to "Departmental Gross Square Feet" or DGSF]
</t>
    </r>
  </si>
  <si>
    <t>Submitter Name:</t>
  </si>
  <si>
    <t>Submitter Phone:</t>
  </si>
  <si>
    <t>Submitter Agency:</t>
  </si>
  <si>
    <t>Submitter email:</t>
  </si>
  <si>
    <t>Submitter Title:</t>
  </si>
  <si>
    <t>&lt;Insert your title&gt;</t>
  </si>
  <si>
    <t>&lt;Insert the name of your agency&gt;</t>
  </si>
  <si>
    <t>&lt;Insert your phone number&gt;</t>
  </si>
  <si>
    <t>&lt;Insert your email address&gt;</t>
  </si>
  <si>
    <t>Other (descirbe in notes area)</t>
  </si>
  <si>
    <t>Other (descirbe in Notes area)</t>
  </si>
  <si>
    <t>Workroom</t>
  </si>
  <si>
    <t xml:space="preserve"> </t>
  </si>
  <si>
    <t>Do employees work in multiple shifts? (yes or no)</t>
  </si>
  <si>
    <t>Yes</t>
  </si>
  <si>
    <t>No</t>
  </si>
  <si>
    <t>If "Yes" what is the maximum number of employees in any one shift</t>
  </si>
  <si>
    <t>Difference</t>
  </si>
  <si>
    <t>Number of Persons Listed for Space</t>
  </si>
  <si>
    <t>Number of Employees Identified</t>
  </si>
  <si>
    <t>There are multiple Shifts</t>
  </si>
  <si>
    <t>Maximum Number of Persons Per Shift</t>
  </si>
  <si>
    <r>
      <t>Number of Positions Current FY</t>
    </r>
    <r>
      <rPr>
        <sz val="11"/>
        <color indexed="8"/>
        <rFont val="Arial Narrow"/>
        <family val="2"/>
      </rPr>
      <t xml:space="preserve"> &lt;insert number of positions by Type&gt;</t>
    </r>
  </si>
  <si>
    <t>From 1. Workstations Tab</t>
  </si>
  <si>
    <t>Functional Programming Allocation Method (Detailed)</t>
  </si>
  <si>
    <t>Sum of Lines 1 to 4 (approximate NASF)</t>
  </si>
  <si>
    <t>Approximate GSF</t>
  </si>
  <si>
    <t>Line 27 / .8 (rounded)</t>
  </si>
  <si>
    <r>
      <rPr>
        <b/>
        <sz val="10"/>
        <color indexed="8"/>
        <rFont val="Arial Narrow"/>
        <family val="2"/>
      </rPr>
      <t xml:space="preserve">Instructions: </t>
    </r>
    <r>
      <rPr>
        <sz val="10"/>
        <color indexed="8"/>
        <rFont val="Arial Narrow"/>
        <family val="2"/>
      </rPr>
      <t xml:space="preserve">Identify the type of personnel that require a private office or a workstation, provide a count, and the square footage per workspace.  Use the budgeted positions for the </t>
    </r>
    <r>
      <rPr>
        <u val="single"/>
        <sz val="10"/>
        <color indexed="8"/>
        <rFont val="Arial Narrow"/>
        <family val="2"/>
      </rPr>
      <t>current FY, or the next FY</t>
    </r>
    <r>
      <rPr>
        <sz val="10"/>
        <color indexed="8"/>
        <rFont val="Arial Narrow"/>
        <family val="2"/>
      </rPr>
      <t xml:space="preserve"> if this budget is available.  Indicate the position type and whether it is a Private Office or Open Area Workstation from the pull-down menu in the input cell.  </t>
    </r>
    <r>
      <rPr>
        <u val="single"/>
        <sz val="10"/>
        <color indexed="8"/>
        <rFont val="Arial Narrow"/>
        <family val="2"/>
      </rPr>
      <t>If there are multiple shifts, planning should be based on the maximum number of employees occupying a space at one time</t>
    </r>
    <r>
      <rPr>
        <sz val="10"/>
        <color indexed="8"/>
        <rFont val="Arial Narrow"/>
        <family val="2"/>
      </rPr>
      <t xml:space="preserve">.   Except in rare circumstances, the State expects that multiple shift employees will share space.
The NM Space Standards encourage the use of Open Area workstations and alternatives to Private Office.   More than </t>
    </r>
    <r>
      <rPr>
        <u val="single"/>
        <sz val="10"/>
        <color indexed="8"/>
        <rFont val="Arial Narrow"/>
        <family val="2"/>
      </rPr>
      <t>30%</t>
    </r>
    <r>
      <rPr>
        <sz val="10"/>
        <color indexed="8"/>
        <rFont val="Arial Narrow"/>
        <family val="2"/>
      </rPr>
      <t xml:space="preserve"> &lt;DRAFT proposed target&gt; of Private Office / Total Workstations will not be approved.
</t>
    </r>
    <r>
      <rPr>
        <sz val="10"/>
        <color indexed="10"/>
        <rFont val="Arial Narrow"/>
        <family val="2"/>
      </rPr>
      <t xml:space="preserve">Provide input only in worksheet cells colored </t>
    </r>
    <r>
      <rPr>
        <sz val="10"/>
        <color indexed="17"/>
        <rFont val="Arial Narrow"/>
        <family val="2"/>
      </rPr>
      <t xml:space="preserve">"green" - like this:                 </t>
    </r>
    <r>
      <rPr>
        <sz val="10"/>
        <color indexed="10"/>
        <rFont val="Arial Narrow"/>
        <family val="2"/>
      </rPr>
      <t xml:space="preserve">     
All the other worksheet cells are protected and will either calculate or fill-in automatically based on your input.
Click on green input boxes and column headings for addiional direction. </t>
    </r>
  </si>
  <si>
    <r>
      <rPr>
        <b/>
        <sz val="10"/>
        <color indexed="8"/>
        <rFont val="Arial Narrow"/>
        <family val="2"/>
      </rPr>
      <t>Instructions:</t>
    </r>
    <r>
      <rPr>
        <sz val="10"/>
        <color indexed="8"/>
        <rFont val="Arial Narrow"/>
        <family val="2"/>
      </rPr>
      <t xml:space="preserve">  Identify the types of conference and training room spaces that are necessary for this facility.  See the guides at the bottom of the page to assist in completing the required fields. The square feet per occupant guide is provided as general information and the intended use of the space should be considered when calculating the square feet per occupant need.
</t>
    </r>
    <r>
      <rPr>
        <sz val="10"/>
        <color indexed="10"/>
        <rFont val="Arial Narrow"/>
        <family val="2"/>
      </rPr>
      <t>Provide input only in worksheet cells colored</t>
    </r>
    <r>
      <rPr>
        <sz val="10"/>
        <color indexed="17"/>
        <rFont val="Arial Narrow"/>
        <family val="2"/>
      </rPr>
      <t xml:space="preserve"> "green" - like this: </t>
    </r>
    <r>
      <rPr>
        <sz val="10"/>
        <color indexed="10"/>
        <rFont val="Arial Narrow"/>
        <family val="2"/>
      </rPr>
      <t xml:space="preserve">                     
All the other worksheet cells are protected and will either calculate or fill-in automatically based on your input.
Click on green input boxes and column headings for addiional direction.. </t>
    </r>
  </si>
  <si>
    <r>
      <rPr>
        <b/>
        <sz val="10"/>
        <color indexed="8"/>
        <rFont val="Arial Narrow"/>
        <family val="2"/>
      </rPr>
      <t>Instructions:</t>
    </r>
    <r>
      <rPr>
        <sz val="10"/>
        <color indexed="8"/>
        <rFont val="Arial Narrow"/>
        <family val="2"/>
      </rPr>
      <t xml:space="preserve">  Identify the types of equipment, storage, and workroom spaces that are necessary for this facility.  See the guide at the bottom of the page for types of space to consider in this category.
</t>
    </r>
    <r>
      <rPr>
        <sz val="10"/>
        <color indexed="10"/>
        <rFont val="Arial Narrow"/>
        <family val="2"/>
      </rPr>
      <t xml:space="preserve">Provide input only in worksheet cells colored </t>
    </r>
    <r>
      <rPr>
        <sz val="10"/>
        <color indexed="17"/>
        <rFont val="Arial Narrow"/>
        <family val="2"/>
      </rPr>
      <t xml:space="preserve">"green" - like this:         </t>
    </r>
    <r>
      <rPr>
        <sz val="10"/>
        <color indexed="10"/>
        <rFont val="Arial Narrow"/>
        <family val="2"/>
      </rPr>
      <t xml:space="preserve">             
All the other worksheet cells are protected and will either calculate or fill-in automatically based on your input.
Click on green input boxes and column headings for addiional direction.</t>
    </r>
  </si>
  <si>
    <r>
      <rPr>
        <b/>
        <sz val="10"/>
        <color indexed="8"/>
        <rFont val="Arial Narrow"/>
        <family val="2"/>
      </rPr>
      <t>Instructions:</t>
    </r>
    <r>
      <rPr>
        <sz val="10"/>
        <color indexed="8"/>
        <rFont val="Arial Narrow"/>
        <family val="2"/>
      </rPr>
      <t xml:space="preserve">  Identify the types of </t>
    </r>
    <r>
      <rPr>
        <b/>
        <sz val="10"/>
        <color indexed="8"/>
        <rFont val="Arial Narrow"/>
        <family val="2"/>
      </rPr>
      <t>other office support areas</t>
    </r>
    <r>
      <rPr>
        <sz val="10"/>
        <color indexed="8"/>
        <rFont val="Arial Narrow"/>
        <family val="2"/>
      </rPr>
      <t xml:space="preserve"> that are necessary for this facility.  See the guide at the bottom of the page for types of space to consider in this category.
</t>
    </r>
    <r>
      <rPr>
        <sz val="10"/>
        <color indexed="10"/>
        <rFont val="Arial Narrow"/>
        <family val="2"/>
      </rPr>
      <t>Provide input only in worksheet cells colored</t>
    </r>
    <r>
      <rPr>
        <sz val="10"/>
        <color indexed="17"/>
        <rFont val="Arial Narrow"/>
        <family val="2"/>
      </rPr>
      <t xml:space="preserve"> "green" - like this:        </t>
    </r>
    <r>
      <rPr>
        <sz val="10"/>
        <color indexed="10"/>
        <rFont val="Arial Narrow"/>
        <family val="2"/>
      </rPr>
      <t xml:space="preserve">              
All the other worksheet cells are protected and will either calculate or fill-in automatically based on your input.
Click on green input boxes and column headings for addiional direction.</t>
    </r>
  </si>
  <si>
    <r>
      <rPr>
        <b/>
        <sz val="10"/>
        <color indexed="8"/>
        <rFont val="Arial Narrow"/>
        <family val="2"/>
      </rPr>
      <t>Instructions:</t>
    </r>
    <r>
      <rPr>
        <sz val="10"/>
        <color indexed="8"/>
        <rFont val="Arial Narrow"/>
        <family val="2"/>
      </rPr>
      <t xml:space="preserve">  Identify the types of </t>
    </r>
    <r>
      <rPr>
        <b/>
        <sz val="10"/>
        <color indexed="8"/>
        <rFont val="Arial Narrow"/>
        <family val="2"/>
      </rPr>
      <t>special areas</t>
    </r>
    <r>
      <rPr>
        <sz val="10"/>
        <color indexed="8"/>
        <rFont val="Arial Narrow"/>
        <family val="2"/>
      </rPr>
      <t xml:space="preserve"> that are necessary for this facility.  See the guide at the bottom of the page for types of space to consider in this category.  Indicate a justification of each special space. </t>
    </r>
    <r>
      <rPr>
        <sz val="10"/>
        <color indexed="10"/>
        <rFont val="Arial Narrow"/>
        <family val="2"/>
      </rPr>
      <t xml:space="preserve"> This space is </t>
    </r>
    <r>
      <rPr>
        <u val="single"/>
        <sz val="10"/>
        <color indexed="10"/>
        <rFont val="Arial Narrow"/>
        <family val="2"/>
      </rPr>
      <t>in addition</t>
    </r>
    <r>
      <rPr>
        <sz val="10"/>
        <color indexed="10"/>
        <rFont val="Arial Narrow"/>
        <family val="2"/>
      </rPr>
      <t xml:space="preserve"> to the Primary Office Area.  
Provide input only in worksheet cells colored</t>
    </r>
    <r>
      <rPr>
        <sz val="10"/>
        <color indexed="17"/>
        <rFont val="Arial Narrow"/>
        <family val="2"/>
      </rPr>
      <t xml:space="preserve"> "green" - like this:    </t>
    </r>
    <r>
      <rPr>
        <sz val="10"/>
        <color indexed="10"/>
        <rFont val="Arial Narrow"/>
        <family val="2"/>
      </rPr>
      <t xml:space="preserve">                  
All the other worksheet cells are protected and will either calculate or fill-in automatically based on your input.
Click on green input boxes and column headings for addiional direction.</t>
    </r>
  </si>
  <si>
    <r>
      <t>Instructions:</t>
    </r>
    <r>
      <rPr>
        <sz val="10"/>
        <color indexed="8"/>
        <rFont val="Arial Narrow"/>
        <family val="2"/>
      </rPr>
      <t xml:space="preserve">  This </t>
    </r>
    <r>
      <rPr>
        <b/>
        <sz val="10"/>
        <color indexed="10"/>
        <rFont val="Arial Narrow"/>
        <family val="2"/>
      </rPr>
      <t>Functional Programming Allocation</t>
    </r>
    <r>
      <rPr>
        <sz val="10"/>
        <color indexed="8"/>
        <rFont val="Arial Narrow"/>
        <family val="2"/>
      </rPr>
      <t xml:space="preserve"> </t>
    </r>
    <r>
      <rPr>
        <b/>
        <sz val="10"/>
        <color indexed="10"/>
        <rFont val="Arial Narrow"/>
        <family val="2"/>
      </rPr>
      <t>form</t>
    </r>
    <r>
      <rPr>
        <sz val="10"/>
        <color indexed="8"/>
        <rFont val="Arial Narrow"/>
        <family val="2"/>
      </rPr>
      <t xml:space="preserve"> should accompany all agency requests for new leases, purchases, relocations or expansions that require </t>
    </r>
    <r>
      <rPr>
        <b/>
        <u val="single"/>
        <sz val="10"/>
        <color indexed="10"/>
        <rFont val="Arial Narrow"/>
        <family val="2"/>
      </rPr>
      <t>special space needs or if you believe the Standard Allocation form does not meet your needs due to unique or special circumstances</t>
    </r>
    <r>
      <rPr>
        <b/>
        <sz val="10"/>
        <color indexed="10"/>
        <rFont val="Arial Narrow"/>
        <family val="2"/>
      </rPr>
      <t xml:space="preserve">. </t>
    </r>
    <r>
      <rPr>
        <b/>
        <sz val="10"/>
        <rFont val="Arial Narrow"/>
        <family val="2"/>
      </rPr>
      <t xml:space="preserve">If you </t>
    </r>
    <r>
      <rPr>
        <b/>
        <u val="single"/>
        <sz val="10"/>
        <rFont val="Arial Narrow"/>
        <family val="2"/>
      </rPr>
      <t>only</t>
    </r>
    <r>
      <rPr>
        <b/>
        <sz val="10"/>
        <rFont val="Arial Narrow"/>
        <family val="2"/>
      </rPr>
      <t xml:space="preserve"> require standard office space, use the Standard Allocation form (simple).</t>
    </r>
    <r>
      <rPr>
        <sz val="10"/>
        <rFont val="Arial Narrow"/>
        <family val="2"/>
      </rPr>
      <t xml:space="preserve">   </t>
    </r>
    <r>
      <rPr>
        <sz val="10"/>
        <color indexed="8"/>
        <rFont val="Arial Narrow"/>
        <family val="2"/>
      </rPr>
      <t xml:space="preserve">
This Functional Programming Allocation form provides estimated rentable square footage and an understanding of how the requested space will be used.  
In addition to providing the necessary information to gain preliminary project approval, data supplied in this document will be used to: 
• Develop the request for proposal or market search for space, 
• Evaluate qualifying proposals ability to meet the program needs, 
• Develop a space plan.
</t>
    </r>
    <r>
      <rPr>
        <sz val="10"/>
        <color indexed="10"/>
        <rFont val="Arial Narrow"/>
        <family val="2"/>
      </rPr>
      <t>To meet NM Space Standards the Primary Office Space requested can not exceed 215 rentable square feet (RSF) / person.  Any additional Special Areas need to be itemized and justified (Worksheet 5).</t>
    </r>
    <r>
      <rPr>
        <sz val="10"/>
        <color indexed="8"/>
        <rFont val="Arial Narrow"/>
        <family val="2"/>
      </rPr>
      <t xml:space="preserve">
The following pages include summary instructions at the top of each page.  </t>
    </r>
    <r>
      <rPr>
        <sz val="10"/>
        <color indexed="8"/>
        <rFont val="Arial Narrow"/>
        <family val="2"/>
      </rPr>
      <t xml:space="preserve"> If you are unclear about how to complete any of the elements or need assistance calculating space, the GSD Facilities Management Division staff can assist in developing this document.  The results from Worksheets 1 to 5 sum automatically on this Project Summary.  </t>
    </r>
    <r>
      <rPr>
        <u val="single"/>
        <sz val="10"/>
        <color indexed="8"/>
        <rFont val="Arial Narrow"/>
        <family val="2"/>
      </rPr>
      <t>When complete print the entire workbook</t>
    </r>
    <r>
      <rPr>
        <sz val="10"/>
        <color indexed="8"/>
        <rFont val="Arial Narrow"/>
        <family val="2"/>
      </rPr>
      <t xml:space="preserve">.
</t>
    </r>
    <r>
      <rPr>
        <sz val="10"/>
        <color indexed="10"/>
        <rFont val="Arial Narrow"/>
        <family val="2"/>
      </rPr>
      <t xml:space="preserve">Provide input </t>
    </r>
    <r>
      <rPr>
        <u val="single"/>
        <sz val="10"/>
        <color indexed="10"/>
        <rFont val="Arial Narrow"/>
        <family val="2"/>
      </rPr>
      <t>only</t>
    </r>
    <r>
      <rPr>
        <sz val="10"/>
        <color indexed="10"/>
        <rFont val="Arial Narrow"/>
        <family val="2"/>
      </rPr>
      <t xml:space="preserve"> in worksheet cells colored</t>
    </r>
    <r>
      <rPr>
        <sz val="10"/>
        <color indexed="17"/>
        <rFont val="Arial Narrow"/>
        <family val="2"/>
      </rPr>
      <t xml:space="preserve"> "green" - like this: </t>
    </r>
    <r>
      <rPr>
        <sz val="10"/>
        <color indexed="10"/>
        <rFont val="Arial Narrow"/>
        <family val="2"/>
      </rPr>
      <t xml:space="preserve">                     
All the other worksheet cells are protected and will either calculate or fill-in automatically based on your input.
</t>
    </r>
    <r>
      <rPr>
        <sz val="10"/>
        <color indexed="8"/>
        <rFont val="Arial Narrow"/>
        <family val="2"/>
      </rPr>
      <t xml:space="preserve">
</t>
    </r>
    <r>
      <rPr>
        <sz val="10"/>
        <color indexed="10"/>
        <rFont val="Arial Narrow"/>
        <family val="2"/>
      </rPr>
      <t>Prompts are provided throughout the document (Click on green input boxes or column headings for addiional direction).</t>
    </r>
  </si>
  <si>
    <t>Can be indivual or shared by temporary or "hoteling" FTEs</t>
  </si>
  <si>
    <t>Budgeted FTE*</t>
  </si>
  <si>
    <t>*Do not include employees assigned to your location but who work elsewhere (e.g., home-based workers, or other field personnel).  These personnel may be provided a shared workstation.</t>
  </si>
  <si>
    <t>TYPE OF SPACE</t>
  </si>
  <si>
    <t>NO OF SPACES</t>
  </si>
  <si>
    <t>CLIENT PARKING</t>
  </si>
  <si>
    <t>EMPLOYEE PARKING</t>
  </si>
  <si>
    <t>HANDICAP PARKING</t>
  </si>
  <si>
    <t>OTHER PARKING</t>
  </si>
  <si>
    <t>TOTAL</t>
  </si>
  <si>
    <t>COMMENTS</t>
  </si>
  <si>
    <t xml:space="preserve">    IDENTIFY THE NUMBER OF PARKING SPACES FOR THIS BUILDING AND OR YOUR AGENCY </t>
  </si>
  <si>
    <t>Temporary FTE (e.g., contractors, or volunteers)</t>
  </si>
  <si>
    <t>Other FTE (Vacancies)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</si>
</sst>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
    <numFmt numFmtId="173" formatCode="0.0"/>
    <numFmt numFmtId="174" formatCode="0."/>
    <numFmt numFmtId="175" formatCode="d\-mmm\-yyyy"/>
  </numFmts>
  <fonts count="99">
    <font>
      <sz val="10"/>
      <color theme="1"/>
      <name val="Arial Narrow"/>
      <family val="2"/>
    </font>
    <font>
      <sz val="12"/>
      <color indexed="8"/>
      <name val="Calibri"/>
      <family val="2"/>
    </font>
    <font>
      <sz val="10"/>
      <name val="Arial"/>
      <family val="2"/>
    </font>
    <font>
      <b/>
      <sz val="12"/>
      <name val="Arial Narrow"/>
      <family val="2"/>
    </font>
    <font>
      <sz val="10"/>
      <name val="Arial Narrow"/>
      <family val="2"/>
    </font>
    <font>
      <b/>
      <sz val="10"/>
      <name val="Arial Narrow"/>
      <family val="2"/>
    </font>
    <font>
      <b/>
      <sz val="10"/>
      <color indexed="8"/>
      <name val="Arial Narrow"/>
      <family val="2"/>
    </font>
    <font>
      <sz val="10"/>
      <color indexed="8"/>
      <name val="Arial Narrow"/>
      <family val="2"/>
    </font>
    <font>
      <u val="single"/>
      <sz val="10"/>
      <color indexed="8"/>
      <name val="Arial Narrow"/>
      <family val="2"/>
    </font>
    <font>
      <sz val="11"/>
      <color indexed="8"/>
      <name val="Arial Narrow"/>
      <family val="2"/>
    </font>
    <font>
      <b/>
      <sz val="8"/>
      <name val="Arial Narrow"/>
      <family val="2"/>
    </font>
    <font>
      <sz val="8"/>
      <name val="Arial Narrow"/>
      <family val="2"/>
    </font>
    <font>
      <sz val="14"/>
      <color indexed="8"/>
      <name val="Arial Narrow"/>
      <family val="2"/>
    </font>
    <font>
      <u val="single"/>
      <sz val="14"/>
      <color indexed="8"/>
      <name val="Arial Narrow"/>
      <family val="2"/>
    </font>
    <font>
      <b/>
      <u val="single"/>
      <sz val="10"/>
      <color indexed="10"/>
      <name val="Arial Narrow"/>
      <family val="2"/>
    </font>
    <font>
      <u val="single"/>
      <sz val="10"/>
      <color indexed="10"/>
      <name val="Arial Narrow"/>
      <family val="2"/>
    </font>
    <font>
      <b/>
      <sz val="10"/>
      <color indexed="10"/>
      <name val="Arial Narrow"/>
      <family val="2"/>
    </font>
    <font>
      <sz val="10"/>
      <color indexed="10"/>
      <name val="Arial Narrow"/>
      <family val="2"/>
    </font>
    <font>
      <i/>
      <sz val="11"/>
      <color indexed="8"/>
      <name val="Arial Narrow"/>
      <family val="2"/>
    </font>
    <font>
      <b/>
      <u val="single"/>
      <sz val="10"/>
      <name val="Arial Narrow"/>
      <family val="2"/>
    </font>
    <font>
      <sz val="10"/>
      <color indexed="17"/>
      <name val="Arial Narrow"/>
      <family val="2"/>
    </font>
    <font>
      <sz val="12"/>
      <color indexed="9"/>
      <name val="Calibri"/>
      <family val="2"/>
    </font>
    <font>
      <sz val="12"/>
      <color indexed="14"/>
      <name val="Calibri"/>
      <family val="2"/>
    </font>
    <font>
      <b/>
      <sz val="12"/>
      <color indexed="52"/>
      <name val="Calibri"/>
      <family val="2"/>
    </font>
    <font>
      <b/>
      <sz val="12"/>
      <color indexed="9"/>
      <name val="Calibri"/>
      <family val="2"/>
    </font>
    <font>
      <sz val="12"/>
      <color indexed="8"/>
      <name val="Arial Narrow"/>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0"/>
      <color indexed="12"/>
      <name val="Arial Narrow"/>
      <family val="2"/>
    </font>
    <font>
      <b/>
      <sz val="11"/>
      <color indexed="8"/>
      <name val="Arial Narrow"/>
      <family val="2"/>
    </font>
    <font>
      <b/>
      <sz val="12"/>
      <color indexed="8"/>
      <name val="Arial Narrow"/>
      <family val="2"/>
    </font>
    <font>
      <b/>
      <i/>
      <sz val="10"/>
      <color indexed="8"/>
      <name val="Arial Narrow"/>
      <family val="2"/>
    </font>
    <font>
      <sz val="10"/>
      <color indexed="55"/>
      <name val="Arial Narrow"/>
      <family val="2"/>
    </font>
    <font>
      <sz val="9"/>
      <color indexed="8"/>
      <name val="Arial Narrow"/>
      <family val="2"/>
    </font>
    <font>
      <sz val="9"/>
      <color indexed="23"/>
      <name val="Arial Narrow"/>
      <family val="2"/>
    </font>
    <font>
      <sz val="10"/>
      <color indexed="12"/>
      <name val="Arial Narrow"/>
      <family val="2"/>
    </font>
    <font>
      <sz val="10"/>
      <color indexed="23"/>
      <name val="Arial Narrow"/>
      <family val="2"/>
    </font>
    <font>
      <b/>
      <sz val="9"/>
      <color indexed="8"/>
      <name val="Arial Narrow"/>
      <family val="2"/>
    </font>
    <font>
      <b/>
      <i/>
      <sz val="11"/>
      <color indexed="12"/>
      <name val="Arial Narrow"/>
      <family val="2"/>
    </font>
    <font>
      <b/>
      <i/>
      <sz val="10"/>
      <color indexed="12"/>
      <name val="Arial Narrow"/>
      <family val="2"/>
    </font>
    <font>
      <i/>
      <sz val="10"/>
      <color indexed="8"/>
      <name val="Arial Narrow"/>
      <family val="2"/>
    </font>
    <font>
      <b/>
      <sz val="18"/>
      <color indexed="8"/>
      <name val="Arial Narrow"/>
      <family val="2"/>
    </font>
    <font>
      <b/>
      <sz val="10"/>
      <color indexed="55"/>
      <name val="Arial Narrow"/>
      <family val="2"/>
    </font>
    <font>
      <b/>
      <u val="single"/>
      <sz val="12"/>
      <color indexed="8"/>
      <name val="Arial Narrow"/>
      <family val="2"/>
    </font>
    <font>
      <b/>
      <i/>
      <sz val="11"/>
      <color indexed="8"/>
      <name val="Arial Narrow"/>
      <family val="2"/>
    </font>
    <font>
      <i/>
      <sz val="10"/>
      <color indexed="55"/>
      <name val="Arial Narrow"/>
      <family val="2"/>
    </font>
    <font>
      <b/>
      <sz val="14"/>
      <color indexed="8"/>
      <name val="Arial Narrow"/>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sz val="12"/>
      <color theme="1"/>
      <name val="Arial Narrow"/>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theme="1"/>
      <name val="Arial Narrow"/>
      <family val="2"/>
    </font>
    <font>
      <sz val="11"/>
      <color theme="1"/>
      <name val="Arial Narrow"/>
      <family val="2"/>
    </font>
    <font>
      <b/>
      <sz val="10"/>
      <color rgb="FF0000FF"/>
      <name val="Arial Narrow"/>
      <family val="2"/>
    </font>
    <font>
      <b/>
      <sz val="11"/>
      <color theme="1"/>
      <name val="Arial Narrow"/>
      <family val="2"/>
    </font>
    <font>
      <b/>
      <sz val="12"/>
      <color theme="1"/>
      <name val="Arial Narrow"/>
      <family val="2"/>
    </font>
    <font>
      <b/>
      <i/>
      <sz val="10"/>
      <color theme="1"/>
      <name val="Arial Narrow"/>
      <family val="2"/>
    </font>
    <font>
      <sz val="10"/>
      <color theme="0" tint="-0.3499799966812134"/>
      <name val="Arial Narrow"/>
      <family val="2"/>
    </font>
    <font>
      <sz val="9"/>
      <color theme="1"/>
      <name val="Arial Narrow"/>
      <family val="2"/>
    </font>
    <font>
      <sz val="9"/>
      <color theme="0" tint="-0.4999699890613556"/>
      <name val="Arial Narrow"/>
      <family val="2"/>
    </font>
    <font>
      <sz val="9"/>
      <color rgb="FF808080"/>
      <name val="Arial Narrow"/>
      <family val="2"/>
    </font>
    <font>
      <sz val="10"/>
      <color rgb="FF0000FF"/>
      <name val="Arial Narrow"/>
      <family val="2"/>
    </font>
    <font>
      <sz val="10"/>
      <color theme="1" tint="0.49998000264167786"/>
      <name val="Arial Narrow"/>
      <family val="2"/>
    </font>
    <font>
      <sz val="14"/>
      <color theme="1"/>
      <name val="Arial Narrow"/>
      <family val="2"/>
    </font>
    <font>
      <b/>
      <sz val="9"/>
      <color theme="1"/>
      <name val="Arial Narrow"/>
      <family val="2"/>
    </font>
    <font>
      <b/>
      <i/>
      <sz val="11"/>
      <color rgb="FF0000FF"/>
      <name val="Arial Narrow"/>
      <family val="2"/>
    </font>
    <font>
      <b/>
      <i/>
      <sz val="10"/>
      <color rgb="FF0000FF"/>
      <name val="Arial Narrow"/>
      <family val="2"/>
    </font>
    <font>
      <i/>
      <sz val="10"/>
      <color theme="1"/>
      <name val="Arial Narrow"/>
      <family val="2"/>
    </font>
    <font>
      <b/>
      <sz val="18"/>
      <color theme="1"/>
      <name val="Arial Narrow"/>
      <family val="2"/>
    </font>
    <font>
      <b/>
      <sz val="10"/>
      <color theme="0" tint="-0.3499799966812134"/>
      <name val="Arial Narrow"/>
      <family val="2"/>
    </font>
    <font>
      <b/>
      <u val="single"/>
      <sz val="12"/>
      <color theme="1"/>
      <name val="Arial Narrow"/>
      <family val="2"/>
    </font>
    <font>
      <b/>
      <i/>
      <sz val="11"/>
      <color theme="1"/>
      <name val="Arial Narrow"/>
      <family val="2"/>
    </font>
    <font>
      <i/>
      <sz val="10"/>
      <color theme="0" tint="-0.3499799966812134"/>
      <name val="Arial Narrow"/>
      <family val="2"/>
    </font>
    <font>
      <b/>
      <sz val="14"/>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BA9"/>
        <bgColor indexed="64"/>
      </patternFill>
    </fill>
    <fill>
      <patternFill patternType="solid">
        <fgColor theme="0" tint="-0.04997999966144562"/>
        <bgColor indexed="64"/>
      </patternFill>
    </fill>
    <fill>
      <patternFill patternType="solid">
        <fgColor rgb="FFFFFBC6"/>
        <bgColor indexed="64"/>
      </patternFill>
    </fill>
    <fill>
      <patternFill patternType="solid">
        <fgColor theme="2" tint="-0.09996999800205231"/>
        <bgColor indexed="64"/>
      </patternFill>
    </fill>
    <fill>
      <patternFill patternType="solid">
        <fgColor rgb="FFFFFF99"/>
        <bgColor indexed="64"/>
      </patternFill>
    </fill>
    <fill>
      <patternFill patternType="solid">
        <fgColor rgb="FFF2F2F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24997000396251678"/>
      </top>
      <bottom style="thin">
        <color theme="0" tint="-0.2499700039625167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style="thin">
        <color theme="0" tint="-0.24997000396251678"/>
      </left>
      <right>
        <color indexed="63"/>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color indexed="63"/>
      </bottom>
    </border>
    <border>
      <left style="thin">
        <color theme="0" tint="-0.24997000396251678"/>
      </left>
      <right>
        <color indexed="63"/>
      </right>
      <top style="medium"/>
      <bottom style="medium"/>
    </border>
    <border>
      <left style="thin">
        <color theme="0" tint="-0.24997000396251678"/>
      </left>
      <right style="thin">
        <color theme="0" tint="-0.24997000396251678"/>
      </right>
      <top style="medium"/>
      <bottom style="medium"/>
    </border>
    <border>
      <left>
        <color indexed="63"/>
      </left>
      <right>
        <color indexed="63"/>
      </right>
      <top style="medium"/>
      <bottom style="medium"/>
    </border>
    <border>
      <left>
        <color indexed="63"/>
      </left>
      <right>
        <color indexed="63"/>
      </right>
      <top style="thick"/>
      <bottom style="double"/>
    </border>
    <border>
      <left style="thin"/>
      <right style="thin"/>
      <top style="thin"/>
      <bottom style="thin"/>
    </border>
    <border>
      <left style="thin">
        <color theme="0" tint="-0.24997000396251678"/>
      </left>
      <right>
        <color indexed="63"/>
      </right>
      <top>
        <color indexed="63"/>
      </top>
      <bottom>
        <color indexed="63"/>
      </bottom>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style="thin">
        <color theme="0" tint="-0.24997000396251678"/>
      </bottom>
    </border>
    <border>
      <left>
        <color indexed="63"/>
      </left>
      <right style="thin">
        <color theme="0" tint="-0.24997000396251678"/>
      </right>
      <top style="medium"/>
      <bottom style="mediu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medium"/>
    </border>
    <border>
      <left style="thin">
        <color theme="0" tint="-0.1499900072813034"/>
      </left>
      <right>
        <color indexed="63"/>
      </right>
      <top style="thin">
        <color theme="0" tint="-0.1499900072813034"/>
      </top>
      <bottom style="medium"/>
    </border>
    <border>
      <left>
        <color indexed="63"/>
      </left>
      <right>
        <color indexed="63"/>
      </right>
      <top style="thick"/>
      <bottom>
        <color indexed="63"/>
      </bottom>
    </border>
    <border>
      <left style="thin">
        <color theme="0" tint="-0.1499900072813034"/>
      </left>
      <right>
        <color indexed="63"/>
      </right>
      <top style="thin">
        <color theme="0" tint="-0.1499900072813034"/>
      </top>
      <bottom style="thick"/>
    </border>
    <border>
      <left>
        <color indexed="63"/>
      </left>
      <right>
        <color indexed="63"/>
      </right>
      <top style="thin">
        <color theme="0" tint="-0.1499900072813034"/>
      </top>
      <bottom style="thick"/>
    </border>
    <border>
      <left style="thin">
        <color theme="0" tint="-0.1499900072813034"/>
      </left>
      <right style="thin">
        <color theme="0" tint="-0.1499900072813034"/>
      </right>
      <top style="thin">
        <color theme="0" tint="-0.1499900072813034"/>
      </top>
      <bottom style="thick"/>
    </border>
    <border>
      <left style="thin">
        <color rgb="FFBFBFBF"/>
      </left>
      <right style="thin">
        <color rgb="FFBFBFBF"/>
      </right>
      <top style="medium"/>
      <bottom style="medium"/>
    </border>
    <border>
      <left style="thin">
        <color rgb="FFBFBFBF"/>
      </left>
      <right>
        <color indexed="63"/>
      </right>
      <top style="medium"/>
      <bottom style="medium"/>
    </border>
    <border>
      <left>
        <color indexed="63"/>
      </left>
      <right>
        <color indexed="63"/>
      </right>
      <top style="hair">
        <color theme="0" tint="-0.24997000396251678"/>
      </top>
      <bottom>
        <color indexed="63"/>
      </bottom>
    </border>
    <border>
      <left style="thin">
        <color rgb="FFD9D9D9"/>
      </left>
      <right style="thin">
        <color rgb="FFD9D9D9"/>
      </right>
      <top style="thin">
        <color rgb="FFD9D9D9"/>
      </top>
      <bottom style="thin">
        <color rgb="FFD9D9D9"/>
      </bottom>
    </border>
    <border>
      <left style="thin">
        <color rgb="FFD9D9D9"/>
      </left>
      <right style="thin">
        <color rgb="FFD9D9D9"/>
      </right>
      <top>
        <color indexed="63"/>
      </top>
      <bottom style="thin">
        <color rgb="FFD9D9D9"/>
      </bottom>
    </border>
    <border>
      <left style="thin">
        <color theme="0" tint="-0.24997000396251678"/>
      </left>
      <right>
        <color indexed="63"/>
      </right>
      <top style="medium"/>
      <bottom style="thin">
        <color theme="0" tint="-0.24997000396251678"/>
      </bottom>
    </border>
    <border>
      <left>
        <color indexed="63"/>
      </left>
      <right>
        <color indexed="63"/>
      </right>
      <top style="medium"/>
      <bottom style="thin">
        <color theme="0" tint="-0.24997000396251678"/>
      </bottom>
    </border>
    <border>
      <left>
        <color indexed="63"/>
      </left>
      <right style="thin">
        <color theme="0" tint="-0.24997000396251678"/>
      </right>
      <top style="medium"/>
      <bottom style="thin">
        <color theme="0" tint="-0.24997000396251678"/>
      </bottom>
    </border>
    <border>
      <left style="thin">
        <color theme="0" tint="-0.1499900072813034"/>
      </left>
      <right>
        <color indexed="63"/>
      </right>
      <top>
        <color indexed="63"/>
      </top>
      <bottom>
        <color indexed="63"/>
      </bottom>
    </border>
    <border>
      <left>
        <color indexed="63"/>
      </left>
      <right style="thin">
        <color theme="0" tint="-0.1499900072813034"/>
      </right>
      <top>
        <color indexed="63"/>
      </top>
      <bottom>
        <color indexed="63"/>
      </bottom>
    </border>
    <border>
      <left style="thin">
        <color theme="0" tint="-0.1499900072813034"/>
      </left>
      <right style="thin">
        <color theme="0" tint="-0.1499900072813034"/>
      </right>
      <top>
        <color indexed="63"/>
      </top>
      <bottom>
        <color indexed="63"/>
      </bottom>
    </border>
    <border>
      <left style="thin"/>
      <right>
        <color indexed="63"/>
      </right>
      <top style="thin">
        <color theme="0" tint="-0.24997000396251678"/>
      </top>
      <bottom style="thin">
        <color theme="0" tint="-0.24997000396251678"/>
      </bottom>
    </border>
    <border>
      <left style="thin"/>
      <right style="thin"/>
      <top style="thin">
        <color theme="0" tint="-0.24997000396251678"/>
      </top>
      <bottom style="thin">
        <color theme="0" tint="-0.24997000396251678"/>
      </bottom>
    </border>
    <border>
      <left style="thin"/>
      <right>
        <color indexed="63"/>
      </right>
      <top style="thin">
        <color theme="0" tint="-0.24997000396251678"/>
      </top>
      <bottom>
        <color indexed="63"/>
      </bottom>
    </border>
    <border>
      <left style="thin"/>
      <right style="thin"/>
      <top style="thin">
        <color theme="0" tint="-0.24997000396251678"/>
      </top>
      <bottom>
        <color indexed="63"/>
      </bottom>
    </border>
    <border>
      <left>
        <color indexed="63"/>
      </left>
      <right>
        <color indexed="63"/>
      </right>
      <top>
        <color indexed="63"/>
      </top>
      <bottom style="thin">
        <color theme="0" tint="-0.24997000396251678"/>
      </bottom>
    </border>
    <border>
      <left>
        <color indexed="63"/>
      </left>
      <right>
        <color indexed="63"/>
      </right>
      <top style="thick">
        <color theme="0" tint="-0.24997000396251678"/>
      </top>
      <bottom style="thin">
        <color theme="0" tint="-0.24997000396251678"/>
      </bottom>
    </border>
    <border>
      <left>
        <color indexed="63"/>
      </left>
      <right>
        <color indexed="63"/>
      </right>
      <top style="thin">
        <color theme="0" tint="-0.24997000396251678"/>
      </top>
      <bottom style="thick">
        <color theme="0" tint="-0.24997000396251678"/>
      </bottom>
    </border>
    <border>
      <left>
        <color indexed="63"/>
      </left>
      <right>
        <color indexed="63"/>
      </right>
      <top>
        <color indexed="63"/>
      </top>
      <bottom style="thick">
        <color theme="0" tint="-0.2499700039625167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ck">
        <color theme="0" tint="-0.24997000396251678"/>
      </top>
      <bottom style="thick">
        <color theme="0" tint="-0.24997000396251678"/>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uble">
        <color theme="0" tint="-0.24997000396251678"/>
      </top>
      <bottom style="double">
        <color theme="0" tint="-0.24997000396251678"/>
      </bottom>
    </border>
    <border>
      <left style="thin">
        <color theme="0" tint="-0.24997000396251678"/>
      </left>
      <right style="thin">
        <color theme="0" tint="-0.24997000396251678"/>
      </right>
      <top style="double">
        <color theme="0" tint="-0.24997000396251678"/>
      </top>
      <bottom style="double">
        <color theme="0" tint="-0.24997000396251678"/>
      </bottom>
    </border>
    <border>
      <left style="thin">
        <color theme="0" tint="-0.24997000396251678"/>
      </left>
      <right style="thin">
        <color theme="0" tint="-0.24997000396251678"/>
      </right>
      <top style="thin">
        <color theme="0" tint="-0.24997000396251678"/>
      </top>
      <bottom>
        <color indexed="63"/>
      </bottom>
    </border>
    <border>
      <left>
        <color indexed="63"/>
      </left>
      <right>
        <color indexed="63"/>
      </right>
      <top style="double"/>
      <bottom style="thin"/>
    </border>
    <border>
      <left style="thin">
        <color theme="0" tint="-0.24997000396251678"/>
      </left>
      <right style="thin">
        <color theme="0" tint="-0.24997000396251678"/>
      </right>
      <top style="double"/>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medium"/>
      <bottom style="thin">
        <color theme="0" tint="-0.24997000396251678"/>
      </bottom>
    </border>
    <border>
      <left style="thin">
        <color theme="0" tint="-0.24997000396251678"/>
      </left>
      <right style="thin">
        <color theme="0" tint="-0.24997000396251678"/>
      </right>
      <top>
        <color indexed="63"/>
      </top>
      <bottom style="medium"/>
    </border>
    <border>
      <left style="thin">
        <color theme="0" tint="-0.24997000396251678"/>
      </left>
      <right>
        <color indexed="63"/>
      </right>
      <top>
        <color indexed="63"/>
      </top>
      <bottom style="medium"/>
    </border>
    <border>
      <left>
        <color indexed="63"/>
      </left>
      <right style="thin">
        <color theme="0" tint="-0.24997000396251678"/>
      </right>
      <top>
        <color indexed="63"/>
      </top>
      <bottom style="thin">
        <color theme="0" tint="-0.24997000396251678"/>
      </bottom>
    </border>
    <border>
      <left style="thin">
        <color theme="0" tint="-0.24997000396251678"/>
      </left>
      <right style="thin">
        <color theme="0" tint="-0.24997000396251678"/>
      </right>
      <top style="thin">
        <color theme="0" tint="-0.24997000396251678"/>
      </top>
      <bottom style="medium"/>
    </border>
    <border>
      <left style="thin">
        <color theme="0" tint="-0.24997000396251678"/>
      </left>
      <right style="thin">
        <color theme="0" tint="-0.24997000396251678"/>
      </right>
      <top style="medium"/>
      <bottom>
        <color indexed="63"/>
      </bottom>
    </border>
    <border>
      <left>
        <color indexed="63"/>
      </left>
      <right style="thin">
        <color theme="0" tint="-0.24997000396251678"/>
      </right>
      <top>
        <color indexed="63"/>
      </top>
      <bottom>
        <color indexed="63"/>
      </bottom>
    </border>
    <border>
      <left style="thin">
        <color theme="0" tint="-0.24997000396251678"/>
      </left>
      <right>
        <color indexed="63"/>
      </right>
      <top>
        <color indexed="63"/>
      </top>
      <bottom style="thin">
        <color theme="0" tint="-0.24997000396251678"/>
      </bottom>
    </border>
    <border>
      <left style="thin">
        <color theme="0" tint="-0.24997000396251678"/>
      </left>
      <right>
        <color indexed="63"/>
      </right>
      <top style="thin">
        <color theme="0" tint="-0.24997000396251678"/>
      </top>
      <bottom style="medium"/>
    </border>
    <border>
      <left>
        <color indexed="63"/>
      </left>
      <right style="thin">
        <color theme="0" tint="-0.24997000396251678"/>
      </right>
      <top style="thin">
        <color theme="0" tint="-0.24997000396251678"/>
      </top>
      <bottom style="medium"/>
    </border>
    <border>
      <left>
        <color indexed="63"/>
      </left>
      <right>
        <color indexed="63"/>
      </right>
      <top style="medium">
        <color theme="0" tint="-0.24997000396251678"/>
      </top>
      <bottom style="medium">
        <color theme="0" tint="-0.2499700039625167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double">
        <color theme="0" tint="-0.24997000396251678"/>
      </bottom>
    </border>
    <border>
      <left style="thin">
        <color theme="0" tint="-0.24997000396251678"/>
      </left>
      <right style="thin">
        <color theme="0" tint="-0.24997000396251678"/>
      </right>
      <top>
        <color indexed="63"/>
      </top>
      <bottom style="double">
        <color theme="0" tint="-0.24997000396251678"/>
      </bottom>
    </border>
    <border>
      <left>
        <color indexed="63"/>
      </left>
      <right>
        <color indexed="63"/>
      </right>
      <top>
        <color indexed="63"/>
      </top>
      <bottom style="double"/>
    </border>
    <border>
      <left style="thin">
        <color theme="0" tint="-0.24997000396251678"/>
      </left>
      <right style="thin">
        <color theme="0" tint="-0.24997000396251678"/>
      </right>
      <top>
        <color indexed="63"/>
      </top>
      <bottom style="double"/>
    </border>
    <border>
      <left>
        <color indexed="63"/>
      </left>
      <right style="thin">
        <color theme="0" tint="-0.24997000396251678"/>
      </right>
      <top style="double"/>
      <bottom style="thin"/>
    </border>
  </borders>
  <cellStyleXfs count="63">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63"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58"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89">
    <xf numFmtId="0" fontId="0" fillId="0" borderId="0" xfId="0" applyAlignment="1">
      <alignment/>
    </xf>
    <xf numFmtId="0" fontId="0" fillId="0" borderId="0" xfId="0" applyAlignment="1">
      <alignment vertical="center"/>
    </xf>
    <xf numFmtId="0" fontId="5" fillId="0" borderId="10" xfId="0" applyFont="1" applyBorder="1" applyAlignment="1">
      <alignment/>
    </xf>
    <xf numFmtId="0" fontId="4" fillId="0" borderId="10" xfId="0" applyFont="1" applyBorder="1" applyAlignment="1">
      <alignment/>
    </xf>
    <xf numFmtId="0" fontId="4" fillId="0" borderId="0" xfId="0" applyFont="1" applyAlignment="1">
      <alignment/>
    </xf>
    <xf numFmtId="0" fontId="0" fillId="0" borderId="0" xfId="0" applyFont="1" applyAlignment="1">
      <alignment/>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5" fillId="0" borderId="11" xfId="0" applyFont="1" applyFill="1" applyBorder="1" applyAlignment="1">
      <alignment horizontal="center" vertical="center"/>
    </xf>
    <xf numFmtId="0" fontId="4" fillId="0" borderId="11" xfId="0" applyFont="1" applyBorder="1" applyAlignment="1">
      <alignment vertical="center"/>
    </xf>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55" applyFont="1" applyBorder="1" applyAlignment="1">
      <alignment horizontal="left" vertical="center"/>
      <protection/>
    </xf>
    <xf numFmtId="0" fontId="76" fillId="0" borderId="11" xfId="0" applyFont="1" applyFill="1" applyBorder="1" applyAlignment="1">
      <alignment horizontal="center" vertical="center"/>
    </xf>
    <xf numFmtId="0" fontId="0" fillId="0" borderId="0" xfId="0" applyFont="1" applyAlignment="1">
      <alignment wrapText="1"/>
    </xf>
    <xf numFmtId="0" fontId="0" fillId="0" borderId="0" xfId="0" applyFont="1" applyAlignment="1">
      <alignment horizontal="right"/>
    </xf>
    <xf numFmtId="0" fontId="0" fillId="0" borderId="0" xfId="0" applyFont="1" applyAlignment="1">
      <alignment vertical="center"/>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applyAlignment="1">
      <alignment horizontal="center" vertical="center"/>
    </xf>
    <xf numFmtId="0" fontId="0" fillId="0" borderId="0" xfId="0" applyFont="1" applyBorder="1" applyAlignment="1">
      <alignment horizontal="center" vertical="center"/>
    </xf>
    <xf numFmtId="3" fontId="0" fillId="0" borderId="0" xfId="0" applyNumberFormat="1" applyFont="1" applyAlignment="1">
      <alignment/>
    </xf>
    <xf numFmtId="0" fontId="0" fillId="0" borderId="0" xfId="0" applyFont="1" applyBorder="1" applyAlignment="1">
      <alignment horizontal="center"/>
    </xf>
    <xf numFmtId="0" fontId="0" fillId="0" borderId="0" xfId="0" applyFont="1" applyAlignment="1">
      <alignment horizontal="right" indent="1"/>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horizontal="lef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0" xfId="0" applyFont="1" applyFill="1" applyBorder="1" applyAlignment="1">
      <alignment vertical="center" wrapText="1"/>
    </xf>
    <xf numFmtId="0" fontId="77" fillId="0" borderId="0" xfId="0" applyFont="1" applyBorder="1" applyAlignment="1">
      <alignment/>
    </xf>
    <xf numFmtId="0" fontId="77" fillId="0" borderId="0" xfId="0" applyFont="1" applyAlignment="1">
      <alignment wrapText="1"/>
    </xf>
    <xf numFmtId="0" fontId="77" fillId="0" borderId="0" xfId="0" applyFont="1" applyBorder="1" applyAlignment="1">
      <alignment/>
    </xf>
    <xf numFmtId="0" fontId="77" fillId="0" borderId="0" xfId="0" applyFont="1" applyBorder="1" applyAlignment="1">
      <alignment wrapText="1"/>
    </xf>
    <xf numFmtId="0" fontId="77" fillId="0" borderId="0" xfId="0" applyFont="1" applyAlignment="1">
      <alignment/>
    </xf>
    <xf numFmtId="0" fontId="0" fillId="0" borderId="11" xfId="0" applyFont="1" applyBorder="1" applyAlignment="1">
      <alignment vertical="center"/>
    </xf>
    <xf numFmtId="0" fontId="0" fillId="0" borderId="11" xfId="0" applyFont="1" applyBorder="1" applyAlignment="1">
      <alignment horizontal="center" vertical="center"/>
    </xf>
    <xf numFmtId="0" fontId="10" fillId="0" borderId="0" xfId="55" applyFont="1" applyBorder="1" applyAlignment="1">
      <alignment horizontal="center"/>
      <protection/>
    </xf>
    <xf numFmtId="0" fontId="4" fillId="0" borderId="0" xfId="55" applyFont="1" applyBorder="1" applyAlignment="1">
      <alignment horizontal="left"/>
      <protection/>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0" fillId="0" borderId="11" xfId="0" applyFont="1" applyBorder="1" applyAlignment="1">
      <alignment/>
    </xf>
    <xf numFmtId="0" fontId="5" fillId="33" borderId="15" xfId="0" applyFont="1" applyFill="1" applyBorder="1" applyAlignment="1">
      <alignment horizontal="left"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4" fillId="0" borderId="11" xfId="55" applyFont="1" applyFill="1" applyBorder="1" applyAlignment="1">
      <alignment horizontal="left" vertical="center"/>
      <protection/>
    </xf>
    <xf numFmtId="0" fontId="0" fillId="0" borderId="0" xfId="0" applyAlignment="1">
      <alignment horizontal="left" vertical="center" indent="1"/>
    </xf>
    <xf numFmtId="0" fontId="0" fillId="0" borderId="0" xfId="0" applyFont="1" applyAlignment="1">
      <alignment horizontal="left" vertical="center" indent="1"/>
    </xf>
    <xf numFmtId="0" fontId="0" fillId="0" borderId="0" xfId="0" applyFont="1" applyAlignment="1">
      <alignment/>
    </xf>
    <xf numFmtId="0" fontId="5" fillId="0" borderId="11" xfId="0" applyFont="1" applyBorder="1" applyAlignment="1" quotePrefix="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5" fillId="0" borderId="0" xfId="0" applyFont="1" applyFill="1" applyBorder="1" applyAlignment="1">
      <alignment horizontal="center" vertical="center"/>
    </xf>
    <xf numFmtId="0" fontId="0" fillId="0" borderId="0" xfId="0" applyFont="1" applyFill="1" applyAlignment="1">
      <alignment vertical="center"/>
    </xf>
    <xf numFmtId="0" fontId="0" fillId="0" borderId="18" xfId="0" applyFont="1" applyBorder="1" applyAlignment="1">
      <alignment horizontal="center"/>
    </xf>
    <xf numFmtId="3" fontId="0" fillId="0" borderId="19" xfId="0" applyNumberFormat="1" applyFont="1" applyBorder="1" applyAlignment="1">
      <alignment/>
    </xf>
    <xf numFmtId="0" fontId="0" fillId="0" borderId="20" xfId="0" applyFont="1" applyBorder="1" applyAlignment="1">
      <alignment/>
    </xf>
    <xf numFmtId="0" fontId="0" fillId="0" borderId="0" xfId="0" applyFont="1" applyBorder="1" applyAlignment="1">
      <alignment horizontal="left" vertical="center" wrapText="1" indent="1"/>
    </xf>
    <xf numFmtId="0" fontId="0" fillId="0" borderId="21" xfId="0" applyFont="1" applyFill="1" applyBorder="1" applyAlignment="1" applyProtection="1">
      <alignment horizontal="center" vertical="center"/>
      <protection locked="0"/>
    </xf>
    <xf numFmtId="3" fontId="0" fillId="34" borderId="22" xfId="0" applyNumberFormat="1" applyFont="1" applyFill="1" applyBorder="1" applyAlignment="1">
      <alignment horizontal="center" vertical="center"/>
    </xf>
    <xf numFmtId="3" fontId="0" fillId="34" borderId="21" xfId="0" applyNumberFormat="1" applyFont="1" applyFill="1" applyBorder="1" applyAlignment="1">
      <alignment horizontal="center" vertical="center"/>
    </xf>
    <xf numFmtId="0" fontId="76" fillId="35" borderId="23" xfId="0" applyFont="1" applyFill="1" applyBorder="1" applyAlignment="1">
      <alignment horizontal="center" wrapText="1"/>
    </xf>
    <xf numFmtId="0" fontId="76" fillId="35" borderId="24" xfId="0" applyFont="1" applyFill="1" applyBorder="1" applyAlignment="1">
      <alignment horizontal="center" wrapText="1"/>
    </xf>
    <xf numFmtId="0" fontId="76" fillId="35" borderId="25" xfId="0" applyFont="1" applyFill="1" applyBorder="1" applyAlignment="1">
      <alignment horizontal="center" wrapText="1"/>
    </xf>
    <xf numFmtId="3" fontId="78" fillId="34" borderId="24" xfId="0" applyNumberFormat="1" applyFont="1" applyFill="1" applyBorder="1" applyAlignment="1">
      <alignment horizontal="center" vertical="center"/>
    </xf>
    <xf numFmtId="0" fontId="78" fillId="34" borderId="24" xfId="0" applyFont="1" applyFill="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35" borderId="15" xfId="0" applyFont="1" applyFill="1" applyBorder="1" applyAlignment="1">
      <alignment horizontal="left" vertical="center"/>
    </xf>
    <xf numFmtId="0" fontId="5" fillId="35" borderId="16" xfId="0" applyFont="1" applyFill="1" applyBorder="1" applyAlignment="1">
      <alignment horizontal="center" vertical="center"/>
    </xf>
    <xf numFmtId="0" fontId="0" fillId="35" borderId="17" xfId="0" applyFont="1" applyFill="1" applyBorder="1" applyAlignment="1">
      <alignment wrapText="1"/>
    </xf>
    <xf numFmtId="0" fontId="4"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vertical="center"/>
    </xf>
    <xf numFmtId="0" fontId="77" fillId="0" borderId="0" xfId="0" applyFont="1" applyFill="1" applyBorder="1" applyAlignment="1" applyProtection="1">
      <alignment horizontal="left"/>
      <protection/>
    </xf>
    <xf numFmtId="0" fontId="79" fillId="7" borderId="26" xfId="0" applyFont="1" applyFill="1" applyBorder="1" applyAlignment="1">
      <alignment horizontal="left" vertical="center"/>
    </xf>
    <xf numFmtId="0" fontId="80" fillId="7" borderId="26" xfId="0" applyFont="1" applyFill="1" applyBorder="1" applyAlignment="1">
      <alignment horizontal="left" vertical="center"/>
    </xf>
    <xf numFmtId="0" fontId="76" fillId="35" borderId="25" xfId="0" applyFont="1" applyFill="1" applyBorder="1" applyAlignment="1">
      <alignment horizontal="center" vertical="center"/>
    </xf>
    <xf numFmtId="0" fontId="3" fillId="0" borderId="0" xfId="55" applyFont="1" applyBorder="1" applyAlignment="1">
      <alignment horizontal="left"/>
      <protection/>
    </xf>
    <xf numFmtId="0" fontId="76" fillId="0" borderId="0" xfId="0" applyFont="1" applyFill="1" applyBorder="1" applyAlignment="1">
      <alignment horizontal="right" vertical="center"/>
    </xf>
    <xf numFmtId="3" fontId="81" fillId="36" borderId="27" xfId="42" applyNumberFormat="1" applyFont="1" applyFill="1" applyBorder="1" applyAlignment="1">
      <alignment horizontal="center" vertical="center"/>
    </xf>
    <xf numFmtId="9" fontId="81" fillId="36" borderId="27" xfId="42" applyNumberFormat="1" applyFont="1" applyFill="1" applyBorder="1" applyAlignment="1">
      <alignment horizontal="center" vertical="center"/>
    </xf>
    <xf numFmtId="0" fontId="82" fillId="0" borderId="0" xfId="0" applyFont="1" applyAlignment="1">
      <alignment horizontal="center"/>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3" fontId="0" fillId="34" borderId="30" xfId="0" applyNumberFormat="1" applyFont="1" applyFill="1" applyBorder="1" applyAlignment="1" applyProtection="1">
      <alignment horizontal="center" vertical="center"/>
      <protection/>
    </xf>
    <xf numFmtId="3" fontId="78" fillId="34" borderId="24" xfId="0" applyNumberFormat="1" applyFont="1" applyFill="1" applyBorder="1" applyAlignment="1" applyProtection="1">
      <alignment horizontal="center" vertical="center"/>
      <protection/>
    </xf>
    <xf numFmtId="3" fontId="78" fillId="34" borderId="24" xfId="0" applyNumberFormat="1" applyFont="1" applyFill="1" applyBorder="1" applyAlignment="1" applyProtection="1">
      <alignment horizontal="center" vertical="center" wrapText="1"/>
      <protection/>
    </xf>
    <xf numFmtId="0" fontId="77" fillId="0" borderId="0" xfId="0" applyFont="1" applyFill="1" applyBorder="1" applyAlignment="1" applyProtection="1">
      <alignment horizontal="left" vertical="center"/>
      <protection/>
    </xf>
    <xf numFmtId="0" fontId="78" fillId="34" borderId="25" xfId="0" applyFont="1" applyFill="1" applyBorder="1" applyAlignment="1">
      <alignment horizontal="left" vertical="center" indent="24"/>
    </xf>
    <xf numFmtId="0" fontId="78" fillId="34" borderId="31" xfId="0" applyFont="1" applyFill="1" applyBorder="1" applyAlignment="1">
      <alignment horizontal="left" vertical="center" indent="24"/>
    </xf>
    <xf numFmtId="0" fontId="78" fillId="34" borderId="31" xfId="0" applyFont="1" applyFill="1" applyBorder="1" applyAlignment="1">
      <alignment horizontal="left" vertical="center" wrapText="1" indent="19"/>
    </xf>
    <xf numFmtId="0" fontId="78" fillId="34" borderId="25" xfId="0" applyFont="1" applyFill="1" applyBorder="1" applyAlignment="1">
      <alignment horizontal="left" vertical="center" wrapText="1" indent="15"/>
    </xf>
    <xf numFmtId="0" fontId="78" fillId="34" borderId="31" xfId="0" applyFont="1" applyFill="1" applyBorder="1" applyAlignment="1">
      <alignment horizontal="left" vertical="center" wrapText="1" indent="15"/>
    </xf>
    <xf numFmtId="0" fontId="78" fillId="34" borderId="25" xfId="0" applyFont="1" applyFill="1" applyBorder="1" applyAlignment="1">
      <alignment horizontal="left" vertical="center" wrapText="1" indent="20"/>
    </xf>
    <xf numFmtId="0" fontId="78" fillId="34" borderId="25" xfId="0" applyFont="1" applyFill="1" applyBorder="1" applyAlignment="1">
      <alignment horizontal="left" vertical="center" indent="23"/>
    </xf>
    <xf numFmtId="0" fontId="78" fillId="34" borderId="25" xfId="0" applyFont="1" applyFill="1" applyBorder="1" applyAlignment="1">
      <alignment horizontal="left" vertical="center" indent="9"/>
    </xf>
    <xf numFmtId="1" fontId="78" fillId="34" borderId="24" xfId="0" applyNumberFormat="1" applyFont="1" applyFill="1" applyBorder="1" applyAlignment="1">
      <alignment horizontal="center" vertical="center"/>
    </xf>
    <xf numFmtId="0" fontId="5" fillId="37" borderId="15" xfId="0" applyFont="1" applyFill="1" applyBorder="1" applyAlignment="1">
      <alignment vertical="center" wrapText="1"/>
    </xf>
    <xf numFmtId="0" fontId="76" fillId="35" borderId="24" xfId="0" applyFont="1" applyFill="1" applyBorder="1" applyAlignment="1">
      <alignment horizontal="center"/>
    </xf>
    <xf numFmtId="0" fontId="78" fillId="34" borderId="25" xfId="0" applyFont="1" applyFill="1" applyBorder="1" applyAlignment="1">
      <alignment horizontal="left" vertical="center" wrapText="1" indent="5"/>
    </xf>
    <xf numFmtId="0" fontId="5" fillId="37" borderId="16" xfId="0" applyFont="1" applyFill="1" applyBorder="1" applyAlignment="1">
      <alignment horizontal="center" vertical="center" wrapText="1"/>
    </xf>
    <xf numFmtId="0" fontId="83" fillId="0" borderId="0" xfId="0" applyFont="1" applyAlignment="1">
      <alignment vertical="center"/>
    </xf>
    <xf numFmtId="0" fontId="83" fillId="0" borderId="0" xfId="0" applyFont="1" applyAlignment="1">
      <alignment horizontal="center" vertical="center"/>
    </xf>
    <xf numFmtId="0" fontId="84" fillId="0" borderId="32" xfId="0" applyFont="1" applyFill="1" applyBorder="1" applyAlignment="1">
      <alignment horizontal="center" vertical="center"/>
    </xf>
    <xf numFmtId="0" fontId="84" fillId="0" borderId="32" xfId="0" applyFont="1" applyFill="1" applyBorder="1" applyAlignment="1" quotePrefix="1">
      <alignment horizontal="center" vertical="center"/>
    </xf>
    <xf numFmtId="0" fontId="84" fillId="0" borderId="0" xfId="0" applyFont="1" applyFill="1" applyBorder="1" applyAlignment="1">
      <alignment horizontal="center" vertical="center"/>
    </xf>
    <xf numFmtId="0" fontId="84" fillId="0" borderId="33" xfId="0" applyFont="1" applyFill="1" applyBorder="1" applyAlignment="1" quotePrefix="1">
      <alignment horizontal="center" vertical="center"/>
    </xf>
    <xf numFmtId="0" fontId="84" fillId="0" borderId="34" xfId="0" applyFont="1" applyFill="1" applyBorder="1" applyAlignment="1">
      <alignment horizontal="center" vertical="center"/>
    </xf>
    <xf numFmtId="0" fontId="0" fillId="0" borderId="35" xfId="0" applyFont="1" applyBorder="1" applyAlignment="1">
      <alignment vertical="center"/>
    </xf>
    <xf numFmtId="0" fontId="0" fillId="0" borderId="35" xfId="0" applyFont="1" applyFill="1" applyBorder="1" applyAlignment="1">
      <alignment vertical="center"/>
    </xf>
    <xf numFmtId="0" fontId="84" fillId="0" borderId="36" xfId="0" applyFont="1" applyFill="1" applyBorder="1" applyAlignment="1">
      <alignment horizontal="center" vertical="center"/>
    </xf>
    <xf numFmtId="0" fontId="84" fillId="0" borderId="37" xfId="0" applyFont="1" applyFill="1" applyBorder="1" applyAlignment="1">
      <alignment horizontal="center" vertical="center"/>
    </xf>
    <xf numFmtId="0" fontId="84" fillId="0" borderId="38" xfId="0" applyFont="1" applyFill="1" applyBorder="1" applyAlignment="1" quotePrefix="1">
      <alignment horizontal="center" vertical="center"/>
    </xf>
    <xf numFmtId="0" fontId="0" fillId="0" borderId="35" xfId="0" applyFont="1" applyBorder="1" applyAlignment="1">
      <alignment/>
    </xf>
    <xf numFmtId="0" fontId="0" fillId="0" borderId="35" xfId="0" applyFont="1" applyFill="1" applyBorder="1" applyAlignment="1">
      <alignment/>
    </xf>
    <xf numFmtId="0" fontId="79" fillId="0" borderId="35" xfId="0" applyFont="1" applyFill="1" applyBorder="1" applyAlignment="1">
      <alignment horizontal="left"/>
    </xf>
    <xf numFmtId="3" fontId="78" fillId="38" borderId="39" xfId="0" applyNumberFormat="1" applyFont="1" applyFill="1" applyBorder="1" applyAlignment="1">
      <alignment horizontal="center" vertical="center" wrapText="1"/>
    </xf>
    <xf numFmtId="0" fontId="78" fillId="34" borderId="40" xfId="0" applyFont="1" applyFill="1" applyBorder="1" applyAlignment="1">
      <alignment horizontal="left" vertical="center" wrapText="1" indent="20"/>
    </xf>
    <xf numFmtId="0" fontId="78" fillId="34" borderId="25" xfId="0" applyFont="1" applyFill="1" applyBorder="1" applyAlignment="1">
      <alignment horizontal="center" vertical="center" wrapText="1"/>
    </xf>
    <xf numFmtId="0" fontId="78" fillId="34" borderId="31" xfId="0" applyFont="1" applyFill="1" applyBorder="1" applyAlignment="1">
      <alignment horizontal="center" vertical="center" wrapText="1"/>
    </xf>
    <xf numFmtId="7" fontId="4" fillId="0" borderId="41" xfId="0" applyNumberFormat="1" applyFont="1" applyBorder="1" applyAlignment="1">
      <alignment horizontal="left" vertical="center"/>
    </xf>
    <xf numFmtId="0" fontId="4" fillId="0" borderId="41" xfId="0" applyFont="1" applyBorder="1" applyAlignment="1">
      <alignment horizontal="right" vertical="center"/>
    </xf>
    <xf numFmtId="0" fontId="5" fillId="0" borderId="41" xfId="0" applyFont="1" applyFill="1" applyBorder="1" applyAlignment="1">
      <alignment vertical="center"/>
    </xf>
    <xf numFmtId="0" fontId="5" fillId="0" borderId="41" xfId="0" applyFont="1" applyBorder="1" applyAlignment="1">
      <alignment vertical="center"/>
    </xf>
    <xf numFmtId="0" fontId="4" fillId="0" borderId="41" xfId="0" applyFont="1" applyBorder="1" applyAlignment="1">
      <alignment vertical="center"/>
    </xf>
    <xf numFmtId="3" fontId="4" fillId="0" borderId="11" xfId="0" applyNumberFormat="1" applyFont="1" applyBorder="1" applyAlignment="1">
      <alignment horizontal="left" vertical="center"/>
    </xf>
    <xf numFmtId="3" fontId="4" fillId="0" borderId="11" xfId="0" applyNumberFormat="1" applyFont="1" applyBorder="1" applyAlignment="1">
      <alignment horizontal="right" vertical="center"/>
    </xf>
    <xf numFmtId="0" fontId="5" fillId="0" borderId="11" xfId="0" applyFont="1" applyBorder="1" applyAlignment="1">
      <alignment vertical="center"/>
    </xf>
    <xf numFmtId="0" fontId="84" fillId="0" borderId="32" xfId="0" applyFont="1" applyFill="1" applyBorder="1" applyAlignment="1">
      <alignment horizontal="right" vertical="center"/>
    </xf>
    <xf numFmtId="0" fontId="85" fillId="0" borderId="42" xfId="0" applyFont="1" applyBorder="1" applyAlignment="1">
      <alignment horizontal="right" vertical="center"/>
    </xf>
    <xf numFmtId="0" fontId="85" fillId="0" borderId="43" xfId="0" applyFont="1" applyBorder="1" applyAlignment="1">
      <alignment horizontal="right" vertical="center"/>
    </xf>
    <xf numFmtId="0" fontId="0" fillId="34" borderId="44" xfId="0" applyFont="1" applyFill="1" applyBorder="1" applyAlignment="1">
      <alignment horizontal="right" indent="1"/>
    </xf>
    <xf numFmtId="0" fontId="0" fillId="34" borderId="44" xfId="0" applyFont="1" applyFill="1" applyBorder="1" applyAlignment="1">
      <alignment horizontal="right" wrapText="1"/>
    </xf>
    <xf numFmtId="0" fontId="86" fillId="34" borderId="45" xfId="0" applyFont="1" applyFill="1" applyBorder="1" applyAlignment="1">
      <alignment horizontal="center"/>
    </xf>
    <xf numFmtId="3" fontId="86" fillId="34" borderId="46" xfId="0" applyNumberFormat="1" applyFont="1" applyFill="1" applyBorder="1" applyAlignment="1">
      <alignment horizontal="center"/>
    </xf>
    <xf numFmtId="0" fontId="0" fillId="0" borderId="11" xfId="0" applyFont="1" applyBorder="1" applyAlignment="1">
      <alignment horizontal="right"/>
    </xf>
    <xf numFmtId="0" fontId="0" fillId="0" borderId="11" xfId="0" applyFont="1" applyBorder="1" applyAlignment="1">
      <alignment horizontal="center"/>
    </xf>
    <xf numFmtId="0" fontId="5" fillId="37" borderId="15" xfId="0" applyFont="1" applyFill="1" applyBorder="1" applyAlignment="1">
      <alignment horizontal="left" vertical="center" wrapText="1"/>
    </xf>
    <xf numFmtId="0" fontId="0" fillId="0" borderId="0" xfId="0" applyFont="1" applyAlignment="1">
      <alignment horizontal="left" vertical="center"/>
    </xf>
    <xf numFmtId="0" fontId="76" fillId="0" borderId="0" xfId="0" applyFont="1" applyAlignment="1">
      <alignment vertical="center"/>
    </xf>
    <xf numFmtId="3" fontId="0" fillId="0" borderId="0" xfId="0" applyNumberFormat="1" applyFont="1" applyAlignment="1">
      <alignment vertical="center"/>
    </xf>
    <xf numFmtId="0" fontId="0" fillId="39" borderId="0" xfId="0" applyFont="1" applyFill="1" applyAlignment="1">
      <alignment/>
    </xf>
    <xf numFmtId="3" fontId="0" fillId="39" borderId="0" xfId="0" applyNumberFormat="1" applyFont="1" applyFill="1" applyAlignment="1">
      <alignment/>
    </xf>
    <xf numFmtId="0" fontId="0" fillId="39" borderId="0" xfId="0" applyFont="1" applyFill="1" applyBorder="1" applyAlignment="1">
      <alignment/>
    </xf>
    <xf numFmtId="0" fontId="0" fillId="39" borderId="0" xfId="0" applyFont="1" applyFill="1" applyAlignment="1">
      <alignment wrapText="1"/>
    </xf>
    <xf numFmtId="0" fontId="0" fillId="39" borderId="0" xfId="0" applyFont="1" applyFill="1" applyBorder="1" applyAlignment="1">
      <alignment/>
    </xf>
    <xf numFmtId="0" fontId="77" fillId="39" borderId="0" xfId="0" applyFont="1" applyFill="1" applyBorder="1" applyAlignment="1">
      <alignment/>
    </xf>
    <xf numFmtId="0" fontId="77" fillId="39" borderId="0" xfId="0" applyFont="1" applyFill="1" applyAlignment="1">
      <alignment wrapText="1"/>
    </xf>
    <xf numFmtId="0" fontId="77" fillId="39" borderId="0" xfId="0" applyFont="1" applyFill="1" applyBorder="1" applyAlignment="1">
      <alignment/>
    </xf>
    <xf numFmtId="0" fontId="4" fillId="39" borderId="0" xfId="55" applyFont="1" applyFill="1" applyBorder="1" applyAlignment="1">
      <alignment horizontal="left"/>
      <protection/>
    </xf>
    <xf numFmtId="0" fontId="5" fillId="33" borderId="16" xfId="0" applyFont="1" applyFill="1" applyBorder="1" applyAlignment="1">
      <alignment horizontal="left" vertical="center"/>
    </xf>
    <xf numFmtId="0" fontId="0" fillId="0" borderId="11" xfId="0" applyFont="1" applyFill="1" applyBorder="1" applyAlignment="1">
      <alignment horizontal="center" vertical="center"/>
    </xf>
    <xf numFmtId="0" fontId="4" fillId="0" borderId="41" xfId="0" applyFont="1" applyBorder="1" applyAlignment="1">
      <alignment horizontal="center" vertical="center"/>
    </xf>
    <xf numFmtId="0" fontId="82" fillId="0" borderId="0" xfId="0" applyFont="1" applyAlignment="1">
      <alignment/>
    </xf>
    <xf numFmtId="0" fontId="87" fillId="0" borderId="0" xfId="0" applyFont="1" applyAlignment="1">
      <alignment/>
    </xf>
    <xf numFmtId="0" fontId="88" fillId="0" borderId="0" xfId="0" applyFont="1" applyAlignment="1">
      <alignment/>
    </xf>
    <xf numFmtId="0" fontId="88" fillId="0" borderId="11" xfId="0" applyFont="1" applyBorder="1" applyAlignment="1">
      <alignment vertical="center"/>
    </xf>
    <xf numFmtId="0" fontId="88" fillId="0" borderId="0" xfId="0" applyFont="1" applyAlignment="1">
      <alignment vertical="center"/>
    </xf>
    <xf numFmtId="0" fontId="88" fillId="0" borderId="0" xfId="0" applyFont="1" applyAlignment="1">
      <alignment wrapText="1"/>
    </xf>
    <xf numFmtId="0" fontId="88" fillId="0" borderId="11" xfId="0" applyFont="1" applyBorder="1" applyAlignment="1">
      <alignment vertical="center" wrapText="1"/>
    </xf>
    <xf numFmtId="0" fontId="88" fillId="0" borderId="11" xfId="0" applyFont="1" applyBorder="1" applyAlignment="1">
      <alignment vertical="top"/>
    </xf>
    <xf numFmtId="0" fontId="88" fillId="0" borderId="11" xfId="0" applyFont="1" applyBorder="1" applyAlignment="1">
      <alignment vertical="top" wrapText="1"/>
    </xf>
    <xf numFmtId="0" fontId="76" fillId="35" borderId="16" xfId="0" applyFont="1" applyFill="1" applyBorder="1" applyAlignment="1">
      <alignment/>
    </xf>
    <xf numFmtId="0" fontId="80" fillId="7" borderId="35" xfId="0" applyFont="1" applyFill="1" applyBorder="1" applyAlignment="1">
      <alignment horizontal="left" vertical="center"/>
    </xf>
    <xf numFmtId="0" fontId="79" fillId="7" borderId="35" xfId="0" applyFont="1" applyFill="1" applyBorder="1" applyAlignment="1">
      <alignment horizontal="left" vertical="center"/>
    </xf>
    <xf numFmtId="0" fontId="77" fillId="0" borderId="0" xfId="0" applyFont="1" applyFill="1" applyBorder="1" applyAlignment="1" applyProtection="1">
      <alignment horizontal="left" vertical="center"/>
      <protection/>
    </xf>
    <xf numFmtId="0" fontId="5" fillId="37" borderId="17" xfId="0" applyFont="1" applyFill="1" applyBorder="1" applyAlignment="1">
      <alignment horizontal="left" vertical="center" wrapText="1"/>
    </xf>
    <xf numFmtId="1" fontId="78" fillId="34" borderId="25" xfId="0" applyNumberFormat="1" applyFont="1" applyFill="1" applyBorder="1" applyAlignment="1">
      <alignment horizontal="center" vertical="center"/>
    </xf>
    <xf numFmtId="0" fontId="84" fillId="0" borderId="47" xfId="0" applyFont="1" applyFill="1" applyBorder="1" applyAlignment="1">
      <alignment horizontal="center" vertical="center"/>
    </xf>
    <xf numFmtId="0" fontId="84" fillId="0" borderId="48" xfId="0" applyFont="1" applyFill="1" applyBorder="1" applyAlignment="1">
      <alignment horizontal="center" vertical="center"/>
    </xf>
    <xf numFmtId="0" fontId="84" fillId="0" borderId="49" xfId="0" applyFont="1" applyFill="1" applyBorder="1" applyAlignment="1" quotePrefix="1">
      <alignment horizontal="center" vertical="center"/>
    </xf>
    <xf numFmtId="0" fontId="84" fillId="0" borderId="48" xfId="0" applyFont="1" applyFill="1" applyBorder="1" applyAlignment="1">
      <alignment horizontal="right" vertical="center"/>
    </xf>
    <xf numFmtId="0" fontId="89" fillId="0" borderId="27" xfId="0" applyFont="1" applyBorder="1" applyAlignment="1">
      <alignment horizont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4" borderId="15" xfId="0" applyFont="1" applyFill="1" applyBorder="1" applyAlignment="1">
      <alignment horizontal="center" vertical="center"/>
    </xf>
    <xf numFmtId="0" fontId="0" fillId="34" borderId="27" xfId="0" applyFont="1" applyFill="1" applyBorder="1" applyAlignment="1">
      <alignment horizontal="center" vertical="center"/>
    </xf>
    <xf numFmtId="0" fontId="5" fillId="37" borderId="16"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5" fillId="37" borderId="16" xfId="0" applyFont="1" applyFill="1" applyBorder="1" applyAlignment="1">
      <alignment horizontal="center" vertical="center" wrapText="1"/>
    </xf>
    <xf numFmtId="0" fontId="4" fillId="0" borderId="11" xfId="0" applyFont="1" applyBorder="1" applyAlignment="1" quotePrefix="1">
      <alignment horizontal="center" vertical="center"/>
    </xf>
    <xf numFmtId="0" fontId="0" fillId="0" borderId="18" xfId="0" applyFont="1" applyBorder="1" applyAlignment="1">
      <alignment/>
    </xf>
    <xf numFmtId="0" fontId="4" fillId="0" borderId="54" xfId="0" applyFont="1" applyBorder="1" applyAlignment="1">
      <alignment horizontal="right" vertical="center"/>
    </xf>
    <xf numFmtId="0" fontId="4" fillId="0" borderId="54" xfId="0" applyFont="1" applyBorder="1" applyAlignment="1">
      <alignment horizontal="center" vertical="center"/>
    </xf>
    <xf numFmtId="0" fontId="4" fillId="0" borderId="55" xfId="0" applyFont="1" applyBorder="1" applyAlignment="1">
      <alignment horizontal="right" vertical="center"/>
    </xf>
    <xf numFmtId="0" fontId="4" fillId="0" borderId="55" xfId="0" applyFont="1" applyBorder="1" applyAlignment="1">
      <alignment horizontal="center" vertical="center"/>
    </xf>
    <xf numFmtId="0" fontId="4" fillId="0" borderId="56" xfId="0" applyFont="1" applyBorder="1" applyAlignment="1">
      <alignment horizontal="right" vertical="center"/>
    </xf>
    <xf numFmtId="0" fontId="4" fillId="0" borderId="56" xfId="0" applyFont="1" applyBorder="1" applyAlignment="1">
      <alignment horizontal="center" vertical="center"/>
    </xf>
    <xf numFmtId="0" fontId="4" fillId="0" borderId="56" xfId="0" applyFont="1" applyBorder="1" applyAlignment="1">
      <alignment horizontal="left" vertical="center" wrapText="1"/>
    </xf>
    <xf numFmtId="0" fontId="4" fillId="0" borderId="18" xfId="0" applyFont="1" applyBorder="1" applyAlignment="1">
      <alignment horizontal="right" vertical="center"/>
    </xf>
    <xf numFmtId="0" fontId="4" fillId="0" borderId="18" xfId="0" applyFont="1" applyBorder="1" applyAlignment="1">
      <alignment horizontal="center" vertical="center"/>
    </xf>
    <xf numFmtId="0" fontId="4" fillId="0" borderId="18" xfId="0" applyFont="1" applyBorder="1" applyAlignment="1">
      <alignment horizontal="left" vertical="center" wrapText="1"/>
    </xf>
    <xf numFmtId="0" fontId="4" fillId="0" borderId="57" xfId="0" applyFont="1" applyBorder="1" applyAlignment="1">
      <alignment horizontal="right" vertical="center"/>
    </xf>
    <xf numFmtId="0" fontId="4" fillId="0" borderId="57" xfId="0" applyFont="1" applyBorder="1" applyAlignment="1">
      <alignment horizontal="center" vertical="center"/>
    </xf>
    <xf numFmtId="0" fontId="4" fillId="0" borderId="57" xfId="0" applyFont="1" applyBorder="1" applyAlignment="1">
      <alignment horizontal="left" vertical="center" wrapText="1"/>
    </xf>
    <xf numFmtId="0" fontId="5" fillId="37" borderId="58" xfId="0" applyFont="1" applyFill="1" applyBorder="1" applyAlignment="1">
      <alignment vertical="center" wrapText="1"/>
    </xf>
    <xf numFmtId="0" fontId="5" fillId="37" borderId="59" xfId="0" applyFont="1" applyFill="1" applyBorder="1" applyAlignment="1">
      <alignment horizontal="center" vertical="center" wrapText="1"/>
    </xf>
    <xf numFmtId="0" fontId="5" fillId="37" borderId="59" xfId="0" applyFont="1" applyFill="1" applyBorder="1" applyAlignment="1">
      <alignment vertical="center" wrapText="1"/>
    </xf>
    <xf numFmtId="0" fontId="4" fillId="37" borderId="60" xfId="0" applyFont="1" applyFill="1" applyBorder="1" applyAlignment="1">
      <alignment vertical="center"/>
    </xf>
    <xf numFmtId="0" fontId="4" fillId="0" borderId="61" xfId="0" applyFont="1" applyBorder="1" applyAlignment="1">
      <alignment horizontal="right" vertical="center"/>
    </xf>
    <xf numFmtId="0" fontId="4" fillId="0" borderId="61" xfId="0" applyFont="1" applyBorder="1" applyAlignment="1">
      <alignment horizontal="center" vertical="center"/>
    </xf>
    <xf numFmtId="0" fontId="0" fillId="0" borderId="0" xfId="0" applyFont="1" applyFill="1" applyBorder="1" applyAlignment="1">
      <alignment horizontal="center" vertical="center"/>
    </xf>
    <xf numFmtId="0" fontId="0" fillId="0" borderId="54" xfId="0" applyFont="1" applyBorder="1" applyAlignment="1">
      <alignment vertical="center"/>
    </xf>
    <xf numFmtId="0" fontId="82" fillId="0" borderId="0" xfId="0" applyFont="1" applyAlignment="1" applyProtection="1">
      <alignment horizontal="center" vertical="center"/>
      <protection/>
    </xf>
    <xf numFmtId="0" fontId="82" fillId="0" borderId="0" xfId="0" applyFont="1" applyAlignment="1" applyProtection="1">
      <alignment vertical="center"/>
      <protection/>
    </xf>
    <xf numFmtId="0" fontId="0" fillId="0" borderId="6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63" xfId="0" applyFont="1" applyBorder="1" applyAlignment="1" applyProtection="1">
      <alignment vertical="center"/>
      <protection/>
    </xf>
    <xf numFmtId="0" fontId="79" fillId="35" borderId="25"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76" fillId="35" borderId="25" xfId="0" applyFont="1" applyFill="1" applyBorder="1" applyAlignment="1" applyProtection="1">
      <alignment vertical="center"/>
      <protection/>
    </xf>
    <xf numFmtId="0" fontId="76" fillId="35" borderId="24" xfId="0" applyFont="1" applyFill="1" applyBorder="1" applyAlignment="1" applyProtection="1">
      <alignment horizontal="center" vertical="center"/>
      <protection/>
    </xf>
    <xf numFmtId="3" fontId="0" fillId="34" borderId="30" xfId="42" applyNumberFormat="1" applyFont="1" applyFill="1" applyBorder="1" applyAlignment="1" applyProtection="1">
      <alignment horizontal="center" vertical="center" wrapText="1"/>
      <protection/>
    </xf>
    <xf numFmtId="0" fontId="90" fillId="34" borderId="64" xfId="0" applyFont="1" applyFill="1" applyBorder="1" applyAlignment="1" applyProtection="1">
      <alignment horizontal="left" vertical="center" indent="1"/>
      <protection/>
    </xf>
    <xf numFmtId="0" fontId="91" fillId="34" borderId="64" xfId="0" applyFont="1" applyFill="1" applyBorder="1" applyAlignment="1" applyProtection="1">
      <alignment horizontal="left" vertical="center" indent="1"/>
      <protection/>
    </xf>
    <xf numFmtId="0" fontId="91" fillId="34" borderId="64" xfId="0" applyFont="1" applyFill="1" applyBorder="1" applyAlignment="1" applyProtection="1">
      <alignment horizontal="left" vertical="center" wrapText="1" indent="1"/>
      <protection/>
    </xf>
    <xf numFmtId="3" fontId="91" fillId="34" borderId="65" xfId="42" applyNumberFormat="1" applyFont="1" applyFill="1" applyBorder="1" applyAlignment="1" applyProtection="1">
      <alignment horizontal="center" vertical="center" wrapText="1"/>
      <protection/>
    </xf>
    <xf numFmtId="0" fontId="92" fillId="0" borderId="0" xfId="0" applyFont="1" applyFill="1" applyBorder="1" applyAlignment="1" applyProtection="1">
      <alignment horizontal="left" vertical="center" indent="2"/>
      <protection/>
    </xf>
    <xf numFmtId="0" fontId="92" fillId="0" borderId="0" xfId="0" applyFont="1" applyFill="1" applyBorder="1" applyAlignment="1" applyProtection="1">
      <alignment horizontal="left" vertical="center" wrapText="1" indent="2"/>
      <protection/>
    </xf>
    <xf numFmtId="3" fontId="92" fillId="34" borderId="22" xfId="42" applyNumberFormat="1" applyFont="1" applyFill="1" applyBorder="1" applyAlignment="1" applyProtection="1">
      <alignment horizontal="center" vertical="center" wrapText="1"/>
      <protection/>
    </xf>
    <xf numFmtId="0" fontId="92" fillId="0" borderId="11" xfId="0" applyFont="1" applyFill="1" applyBorder="1" applyAlignment="1" applyProtection="1">
      <alignment horizontal="left" vertical="center" indent="2"/>
      <protection/>
    </xf>
    <xf numFmtId="3" fontId="81" fillId="34" borderId="21" xfId="42" applyNumberFormat="1" applyFont="1" applyFill="1" applyBorder="1" applyAlignment="1" applyProtection="1">
      <alignment horizontal="center" vertical="center"/>
      <protection/>
    </xf>
    <xf numFmtId="0" fontId="92" fillId="0" borderId="18" xfId="0" applyFont="1" applyFill="1" applyBorder="1" applyAlignment="1" applyProtection="1">
      <alignment horizontal="left" vertical="center" indent="2"/>
      <protection/>
    </xf>
    <xf numFmtId="3" fontId="92" fillId="34" borderId="66" xfId="42" applyNumberFormat="1" applyFont="1" applyFill="1" applyBorder="1" applyAlignment="1" applyProtection="1">
      <alignment horizontal="center" vertical="center"/>
      <protection/>
    </xf>
    <xf numFmtId="0" fontId="90" fillId="34" borderId="67" xfId="0" applyFont="1" applyFill="1" applyBorder="1" applyAlignment="1" applyProtection="1">
      <alignment vertical="center"/>
      <protection/>
    </xf>
    <xf numFmtId="0" fontId="0" fillId="34" borderId="67" xfId="0" applyFont="1" applyFill="1" applyBorder="1" applyAlignment="1" applyProtection="1">
      <alignment vertical="center"/>
      <protection/>
    </xf>
    <xf numFmtId="0" fontId="81" fillId="34" borderId="67" xfId="0" applyFont="1" applyFill="1" applyBorder="1" applyAlignment="1" applyProtection="1">
      <alignment vertical="center"/>
      <protection/>
    </xf>
    <xf numFmtId="3" fontId="91" fillId="34" borderId="68" xfId="42"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81" fillId="0" borderId="0" xfId="0" applyFont="1" applyFill="1" applyBorder="1" applyAlignment="1" applyProtection="1">
      <alignment horizontal="right" vertical="center"/>
      <protection/>
    </xf>
    <xf numFmtId="3" fontId="91" fillId="36" borderId="27" xfId="42" applyNumberFormat="1" applyFont="1" applyFill="1" applyBorder="1" applyAlignment="1" applyProtection="1">
      <alignment horizontal="center" vertical="center"/>
      <protection/>
    </xf>
    <xf numFmtId="0" fontId="0" fillId="0" borderId="62"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63" xfId="0" applyFont="1" applyBorder="1" applyAlignment="1" applyProtection="1">
      <alignment/>
      <protection/>
    </xf>
    <xf numFmtId="9" fontId="91" fillId="36" borderId="27" xfId="42" applyNumberFormat="1" applyFont="1" applyFill="1" applyBorder="1" applyAlignment="1" applyProtection="1">
      <alignment horizontal="center" vertical="center"/>
      <protection/>
    </xf>
    <xf numFmtId="0" fontId="0" fillId="0" borderId="69" xfId="0" applyFont="1" applyBorder="1" applyAlignment="1" applyProtection="1">
      <alignment/>
      <protection/>
    </xf>
    <xf numFmtId="0" fontId="0" fillId="0" borderId="70" xfId="0" applyFont="1" applyBorder="1" applyAlignment="1" applyProtection="1">
      <alignment/>
      <protection/>
    </xf>
    <xf numFmtId="0" fontId="87" fillId="0" borderId="0" xfId="0" applyFont="1" applyAlignment="1" applyProtection="1">
      <alignment vertical="center"/>
      <protection/>
    </xf>
    <xf numFmtId="0" fontId="87" fillId="0" borderId="0" xfId="0" applyFont="1" applyAlignment="1" applyProtection="1">
      <alignment horizontal="left" vertical="center" indent="1"/>
      <protection/>
    </xf>
    <xf numFmtId="0" fontId="87" fillId="0" borderId="0" xfId="0" applyFont="1" applyAlignment="1" applyProtection="1">
      <alignment horizontal="left" indent="1"/>
      <protection/>
    </xf>
    <xf numFmtId="0" fontId="0" fillId="0" borderId="0" xfId="0" applyFont="1" applyAlignment="1" applyProtection="1">
      <alignment/>
      <protection/>
    </xf>
    <xf numFmtId="1" fontId="0" fillId="0" borderId="29" xfId="0" applyNumberFormat="1" applyFont="1" applyFill="1" applyBorder="1" applyAlignment="1" applyProtection="1">
      <alignment horizontal="center" vertical="center"/>
      <protection/>
    </xf>
    <xf numFmtId="1" fontId="0" fillId="0" borderId="21" xfId="0" applyNumberFormat="1" applyFont="1" applyFill="1" applyBorder="1" applyAlignment="1" applyProtection="1">
      <alignment horizontal="center" vertical="center"/>
      <protection/>
    </xf>
    <xf numFmtId="3" fontId="0" fillId="34" borderId="21" xfId="0" applyNumberFormat="1" applyFont="1" applyFill="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78" fillId="34" borderId="23" xfId="0" applyFont="1" applyFill="1" applyBorder="1" applyAlignment="1" applyProtection="1">
      <alignment horizontal="left" vertical="center" indent="23"/>
      <protection/>
    </xf>
    <xf numFmtId="0" fontId="78" fillId="34" borderId="25" xfId="0" applyFont="1" applyFill="1" applyBorder="1" applyAlignment="1" applyProtection="1">
      <alignment horizontal="center" vertical="center"/>
      <protection/>
    </xf>
    <xf numFmtId="0" fontId="4" fillId="0" borderId="11" xfId="0" applyFont="1" applyBorder="1" applyAlignment="1">
      <alignment horizontal="center" vertical="center"/>
    </xf>
    <xf numFmtId="0" fontId="77" fillId="0" borderId="0" xfId="0" applyFont="1" applyFill="1" applyBorder="1" applyAlignment="1" applyProtection="1">
      <alignment horizontal="left" vertical="center"/>
      <protection/>
    </xf>
    <xf numFmtId="0" fontId="5" fillId="37" borderId="16" xfId="0" applyFont="1" applyFill="1" applyBorder="1" applyAlignment="1">
      <alignment horizontal="left" vertical="center" wrapText="1"/>
    </xf>
    <xf numFmtId="0" fontId="5" fillId="37" borderId="17" xfId="0" applyFont="1" applyFill="1" applyBorder="1" applyAlignment="1">
      <alignment horizontal="left" vertical="center" wrapText="1"/>
    </xf>
    <xf numFmtId="0" fontId="77" fillId="0" borderId="0" xfId="0" applyFont="1" applyFill="1" applyBorder="1" applyAlignment="1" applyProtection="1">
      <alignment horizontal="left"/>
      <protection/>
    </xf>
    <xf numFmtId="0" fontId="76" fillId="0" borderId="71" xfId="0" applyFont="1" applyBorder="1" applyAlignment="1">
      <alignment horizontal="center"/>
    </xf>
    <xf numFmtId="0" fontId="0" fillId="4" borderId="29" xfId="0" applyFont="1" applyFill="1" applyBorder="1" applyAlignment="1" applyProtection="1">
      <alignment horizontal="center" vertical="center"/>
      <protection locked="0"/>
    </xf>
    <xf numFmtId="1" fontId="0" fillId="4" borderId="21" xfId="0" applyNumberFormat="1" applyFont="1" applyFill="1" applyBorder="1" applyAlignment="1" applyProtection="1">
      <alignment horizontal="center" vertical="center"/>
      <protection locked="0"/>
    </xf>
    <xf numFmtId="0" fontId="0" fillId="4" borderId="72" xfId="0" applyFont="1" applyFill="1" applyBorder="1" applyAlignment="1" applyProtection="1">
      <alignment horizontal="left" vertical="center" indent="1"/>
      <protection locked="0"/>
    </xf>
    <xf numFmtId="1" fontId="0" fillId="4" borderId="22" xfId="0" applyNumberFormat="1" applyFont="1" applyFill="1" applyBorder="1" applyAlignment="1" applyProtection="1">
      <alignment horizontal="center" vertical="center"/>
      <protection locked="0"/>
    </xf>
    <xf numFmtId="173" fontId="0" fillId="4" borderId="22" xfId="0" applyNumberFormat="1" applyFont="1" applyFill="1" applyBorder="1" applyAlignment="1" applyProtection="1">
      <alignment horizontal="center" vertical="center"/>
      <protection locked="0"/>
    </xf>
    <xf numFmtId="1" fontId="0" fillId="4" borderId="28" xfId="0" applyNumberFormat="1" applyFont="1" applyFill="1" applyBorder="1" applyAlignment="1" applyProtection="1">
      <alignment horizontal="center" vertical="center"/>
      <protection locked="0"/>
    </xf>
    <xf numFmtId="0" fontId="0" fillId="4" borderId="21" xfId="0" applyFont="1" applyFill="1" applyBorder="1" applyAlignment="1" applyProtection="1">
      <alignment horizontal="left" vertical="center" indent="1"/>
      <protection locked="0"/>
    </xf>
    <xf numFmtId="173" fontId="0" fillId="4" borderId="21" xfId="0" applyNumberFormat="1" applyFont="1" applyFill="1" applyBorder="1" applyAlignment="1" applyProtection="1">
      <alignment horizontal="center" vertical="center"/>
      <protection locked="0"/>
    </xf>
    <xf numFmtId="1" fontId="0" fillId="4" borderId="29" xfId="0" applyNumberFormat="1" applyFont="1" applyFill="1" applyBorder="1" applyAlignment="1" applyProtection="1">
      <alignment horizontal="center" vertical="center"/>
      <protection locked="0"/>
    </xf>
    <xf numFmtId="1" fontId="0" fillId="4" borderId="73" xfId="0" applyNumberFormat="1" applyFont="1" applyFill="1" applyBorder="1" applyAlignment="1" applyProtection="1">
      <alignment horizontal="center" vertical="center"/>
      <protection locked="0"/>
    </xf>
    <xf numFmtId="173" fontId="0" fillId="4" borderId="73" xfId="0" applyNumberFormat="1" applyFont="1" applyFill="1" applyBorder="1" applyAlignment="1" applyProtection="1">
      <alignment horizontal="center" vertical="center"/>
      <protection locked="0"/>
    </xf>
    <xf numFmtId="1" fontId="0" fillId="4" borderId="74"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indent="1"/>
      <protection locked="0"/>
    </xf>
    <xf numFmtId="0" fontId="0" fillId="4" borderId="30" xfId="0" applyFont="1" applyFill="1" applyBorder="1" applyAlignment="1" applyProtection="1">
      <alignment horizontal="center" vertical="center"/>
      <protection locked="0"/>
    </xf>
    <xf numFmtId="0" fontId="0" fillId="4" borderId="21" xfId="0" applyFont="1" applyFill="1" applyBorder="1" applyAlignment="1" applyProtection="1">
      <alignment horizontal="center" vertical="center"/>
      <protection locked="0"/>
    </xf>
    <xf numFmtId="0" fontId="0" fillId="4" borderId="66" xfId="0"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center" vertical="center"/>
      <protection locked="0"/>
    </xf>
    <xf numFmtId="0" fontId="0" fillId="4" borderId="0" xfId="0" applyFont="1" applyFill="1" applyBorder="1" applyAlignment="1" applyProtection="1">
      <alignment vertical="center" wrapText="1"/>
      <protection locked="0"/>
    </xf>
    <xf numFmtId="0" fontId="0" fillId="4" borderId="11" xfId="0" applyFont="1" applyFill="1" applyBorder="1" applyAlignment="1" applyProtection="1">
      <alignment vertical="center" wrapText="1"/>
      <protection locked="0"/>
    </xf>
    <xf numFmtId="0" fontId="0" fillId="4" borderId="75" xfId="0" applyFont="1" applyFill="1" applyBorder="1" applyAlignment="1" applyProtection="1">
      <alignment horizontal="left" vertical="center" indent="1"/>
      <protection locked="0"/>
    </xf>
    <xf numFmtId="3" fontId="0" fillId="4" borderId="30" xfId="0" applyNumberFormat="1" applyFont="1" applyFill="1" applyBorder="1" applyAlignment="1" applyProtection="1">
      <alignment horizontal="center" vertical="center"/>
      <protection locked="0"/>
    </xf>
    <xf numFmtId="0" fontId="0" fillId="4" borderId="71" xfId="0" applyFont="1" applyFill="1" applyBorder="1" applyAlignment="1" applyProtection="1">
      <alignment horizontal="left" vertical="center" indent="1"/>
      <protection locked="0"/>
    </xf>
    <xf numFmtId="3" fontId="0" fillId="4" borderId="21" xfId="0" applyNumberFormat="1" applyFont="1" applyFill="1" applyBorder="1" applyAlignment="1" applyProtection="1">
      <alignment horizontal="center" vertical="center"/>
      <protection locked="0"/>
    </xf>
    <xf numFmtId="0" fontId="0" fillId="4" borderId="19" xfId="0" applyFont="1" applyFill="1" applyBorder="1" applyAlignment="1" applyProtection="1">
      <alignment horizontal="left" vertical="center" indent="1"/>
      <protection locked="0"/>
    </xf>
    <xf numFmtId="3" fontId="0" fillId="4" borderId="66" xfId="0" applyNumberFormat="1" applyFont="1" applyFill="1" applyBorder="1" applyAlignment="1" applyProtection="1">
      <alignment horizontal="center" vertical="center"/>
      <protection locked="0"/>
    </xf>
    <xf numFmtId="0" fontId="83" fillId="4" borderId="54" xfId="0" applyFont="1" applyFill="1" applyBorder="1" applyAlignment="1" applyProtection="1">
      <alignment vertical="center" wrapText="1"/>
      <protection locked="0"/>
    </xf>
    <xf numFmtId="0" fontId="83" fillId="4" borderId="11" xfId="0" applyFont="1" applyFill="1" applyBorder="1" applyAlignment="1" applyProtection="1">
      <alignment vertical="center" wrapText="1"/>
      <protection locked="0"/>
    </xf>
    <xf numFmtId="1" fontId="0" fillId="10" borderId="21" xfId="0" applyNumberFormat="1" applyFont="1" applyFill="1" applyBorder="1" applyAlignment="1" applyProtection="1">
      <alignment horizontal="center" vertical="center"/>
      <protection locked="0"/>
    </xf>
    <xf numFmtId="0" fontId="4" fillId="4" borderId="21" xfId="0" applyFont="1" applyFill="1" applyBorder="1" applyAlignment="1" applyProtection="1">
      <alignment horizontal="left" indent="1"/>
      <protection locked="0"/>
    </xf>
    <xf numFmtId="0" fontId="4" fillId="4" borderId="76" xfId="0" applyFont="1" applyFill="1" applyBorder="1" applyAlignment="1" applyProtection="1">
      <alignment horizontal="left" indent="1"/>
      <protection locked="0"/>
    </xf>
    <xf numFmtId="3" fontId="0" fillId="0" borderId="11" xfId="0" applyNumberFormat="1" applyFont="1" applyBorder="1" applyAlignment="1">
      <alignment vertical="center"/>
    </xf>
    <xf numFmtId="0" fontId="0" fillId="0" borderId="0" xfId="0" applyFont="1" applyBorder="1" applyAlignment="1">
      <alignment horizontal="left" vertical="center" indent="1"/>
    </xf>
    <xf numFmtId="0" fontId="0" fillId="0" borderId="18" xfId="0" applyFont="1" applyBorder="1" applyAlignment="1">
      <alignment vertical="center"/>
    </xf>
    <xf numFmtId="0" fontId="79" fillId="0" borderId="20" xfId="0" applyFont="1" applyFill="1" applyBorder="1" applyAlignment="1" applyProtection="1">
      <alignment horizontal="left" vertical="center"/>
      <protection/>
    </xf>
    <xf numFmtId="0" fontId="0" fillId="0" borderId="19" xfId="0" applyFont="1" applyBorder="1" applyAlignment="1">
      <alignment vertical="center"/>
    </xf>
    <xf numFmtId="3" fontId="79" fillId="0" borderId="20" xfId="0" applyNumberFormat="1" applyFont="1" applyFill="1" applyBorder="1" applyAlignment="1" applyProtection="1">
      <alignment horizontal="left" vertical="center"/>
      <protection/>
    </xf>
    <xf numFmtId="0" fontId="76" fillId="35" borderId="24" xfId="0" applyFont="1" applyFill="1" applyBorder="1" applyAlignment="1">
      <alignment horizontal="left" wrapText="1"/>
    </xf>
    <xf numFmtId="0" fontId="79" fillId="0" borderId="20" xfId="0" applyFont="1" applyFill="1" applyBorder="1" applyAlignment="1" applyProtection="1">
      <alignment horizontal="left" vertical="center"/>
      <protection/>
    </xf>
    <xf numFmtId="0" fontId="79" fillId="0" borderId="20" xfId="0" applyFont="1" applyFill="1" applyBorder="1" applyAlignment="1" applyProtection="1">
      <alignment horizontal="left"/>
      <protection/>
    </xf>
    <xf numFmtId="0" fontId="0" fillId="0" borderId="19" xfId="0" applyFont="1" applyBorder="1" applyAlignment="1">
      <alignment/>
    </xf>
    <xf numFmtId="0" fontId="79" fillId="0" borderId="20" xfId="0" applyFont="1" applyFill="1" applyBorder="1" applyAlignment="1" applyProtection="1">
      <alignment vertical="center"/>
      <protection/>
    </xf>
    <xf numFmtId="0" fontId="79" fillId="0" borderId="20" xfId="0" applyFont="1" applyFill="1" applyBorder="1" applyAlignment="1" applyProtection="1">
      <alignment horizontal="right" vertical="center"/>
      <protection/>
    </xf>
    <xf numFmtId="0" fontId="0" fillId="4" borderId="77" xfId="0" applyFont="1" applyFill="1" applyBorder="1" applyAlignment="1" applyProtection="1">
      <alignment horizontal="left" vertical="center" indent="1"/>
      <protection locked="0"/>
    </xf>
    <xf numFmtId="0" fontId="0" fillId="4" borderId="30" xfId="0" applyFont="1" applyFill="1" applyBorder="1" applyAlignment="1" applyProtection="1">
      <alignment horizontal="left" vertical="center" indent="1"/>
      <protection locked="0"/>
    </xf>
    <xf numFmtId="1" fontId="0" fillId="4" borderId="77" xfId="0" applyNumberFormat="1" applyFont="1" applyFill="1" applyBorder="1" applyAlignment="1" applyProtection="1">
      <alignment horizontal="center" vertical="center"/>
      <protection locked="0"/>
    </xf>
    <xf numFmtId="1" fontId="0" fillId="4" borderId="30" xfId="0" applyNumberFormat="1" applyFont="1" applyFill="1" applyBorder="1" applyAlignment="1" applyProtection="1">
      <alignment horizontal="center" vertical="center"/>
      <protection locked="0"/>
    </xf>
    <xf numFmtId="0" fontId="76" fillId="0" borderId="11" xfId="0" applyFont="1" applyBorder="1" applyAlignment="1">
      <alignment horizontal="left" vertical="center"/>
    </xf>
    <xf numFmtId="0" fontId="0" fillId="4" borderId="77" xfId="0" applyFont="1" applyFill="1" applyBorder="1" applyAlignment="1" applyProtection="1">
      <alignment horizontal="center" vertical="center"/>
      <protection locked="0"/>
    </xf>
    <xf numFmtId="0" fontId="0" fillId="4" borderId="76" xfId="0" applyFont="1" applyFill="1" applyBorder="1" applyAlignment="1" applyProtection="1">
      <alignment horizontal="left" vertical="center" indent="1"/>
      <protection locked="0"/>
    </xf>
    <xf numFmtId="1" fontId="0" fillId="4" borderId="71" xfId="0" applyNumberFormat="1" applyFont="1" applyFill="1" applyBorder="1" applyAlignment="1" applyProtection="1">
      <alignment horizontal="center" vertical="center"/>
      <protection locked="0"/>
    </xf>
    <xf numFmtId="0" fontId="0" fillId="0" borderId="78" xfId="0" applyFont="1" applyBorder="1" applyAlignment="1">
      <alignment horizontal="right" indent="1"/>
    </xf>
    <xf numFmtId="0" fontId="0" fillId="0" borderId="0" xfId="0" applyFont="1" applyFill="1" applyBorder="1" applyAlignment="1">
      <alignment horizontal="left" indent="1"/>
    </xf>
    <xf numFmtId="0" fontId="0" fillId="0" borderId="12" xfId="0" applyFont="1" applyBorder="1" applyAlignment="1">
      <alignment horizontal="center"/>
    </xf>
    <xf numFmtId="0" fontId="0" fillId="0" borderId="13" xfId="0" applyFont="1" applyFill="1" applyBorder="1" applyAlignment="1">
      <alignment horizontal="center"/>
    </xf>
    <xf numFmtId="0" fontId="0" fillId="0" borderId="14" xfId="0" applyFont="1" applyBorder="1" applyAlignment="1">
      <alignment horizontal="center"/>
    </xf>
    <xf numFmtId="0" fontId="0" fillId="0" borderId="0" xfId="0" applyFont="1" applyFill="1" applyBorder="1" applyAlignment="1">
      <alignment horizontal="left" indent="3"/>
    </xf>
    <xf numFmtId="0" fontId="77" fillId="0" borderId="18" xfId="0" applyFont="1" applyFill="1" applyBorder="1" applyAlignment="1" applyProtection="1">
      <alignment horizontal="left" vertical="center"/>
      <protection/>
    </xf>
    <xf numFmtId="0" fontId="77" fillId="0" borderId="19" xfId="0" applyFont="1" applyFill="1" applyBorder="1" applyAlignment="1" applyProtection="1">
      <alignment horizontal="left" vertical="center"/>
      <protection/>
    </xf>
    <xf numFmtId="0" fontId="0" fillId="0" borderId="28" xfId="0" applyFont="1" applyBorder="1" applyAlignment="1">
      <alignment/>
    </xf>
    <xf numFmtId="0" fontId="0" fillId="0" borderId="78" xfId="0" applyFont="1" applyBorder="1" applyAlignment="1">
      <alignment/>
    </xf>
    <xf numFmtId="0" fontId="77" fillId="0" borderId="78" xfId="0" applyFont="1" applyFill="1" applyBorder="1" applyAlignment="1" applyProtection="1">
      <alignment horizontal="left" vertical="center"/>
      <protection/>
    </xf>
    <xf numFmtId="0" fontId="77" fillId="0" borderId="54" xfId="0" applyFont="1" applyFill="1" applyBorder="1" applyAlignment="1" applyProtection="1">
      <alignment horizontal="left" vertical="center"/>
      <protection/>
    </xf>
    <xf numFmtId="0" fontId="77" fillId="0" borderId="75" xfId="0" applyFont="1" applyFill="1" applyBorder="1" applyAlignment="1" applyProtection="1">
      <alignment horizontal="left" vertical="center"/>
      <protection/>
    </xf>
    <xf numFmtId="0" fontId="0" fillId="0" borderId="28" xfId="0" applyFont="1" applyFill="1" applyBorder="1" applyAlignment="1">
      <alignment horizontal="left" indent="3"/>
    </xf>
    <xf numFmtId="0" fontId="0" fillId="0" borderId="54" xfId="0" applyFont="1" applyBorder="1" applyAlignment="1">
      <alignment/>
    </xf>
    <xf numFmtId="1" fontId="0" fillId="0" borderId="0" xfId="0" applyNumberFormat="1" applyFont="1" applyAlignment="1">
      <alignment horizontal="center"/>
    </xf>
    <xf numFmtId="0" fontId="76" fillId="0" borderId="21" xfId="0" applyFont="1" applyBorder="1" applyAlignment="1">
      <alignment horizontal="center" wrapText="1"/>
    </xf>
    <xf numFmtId="0" fontId="0" fillId="0" borderId="66" xfId="0" applyFont="1" applyBorder="1" applyAlignment="1">
      <alignment horizontal="right" indent="1"/>
    </xf>
    <xf numFmtId="0" fontId="0" fillId="0" borderId="66" xfId="0" applyFont="1" applyBorder="1" applyAlignment="1">
      <alignment horizontal="center"/>
    </xf>
    <xf numFmtId="1" fontId="0" fillId="0" borderId="22" xfId="0" applyNumberFormat="1" applyFont="1" applyBorder="1" applyAlignment="1">
      <alignment horizontal="center"/>
    </xf>
    <xf numFmtId="0" fontId="0" fillId="0" borderId="73" xfId="0" applyFont="1" applyBorder="1" applyAlignment="1">
      <alignment horizontal="right" indent="1"/>
    </xf>
    <xf numFmtId="0" fontId="0" fillId="0" borderId="73" xfId="0" applyFont="1" applyBorder="1" applyAlignment="1">
      <alignment horizontal="center"/>
    </xf>
    <xf numFmtId="1" fontId="0" fillId="0" borderId="73" xfId="0" applyNumberFormat="1" applyFont="1" applyBorder="1" applyAlignment="1">
      <alignment horizontal="center"/>
    </xf>
    <xf numFmtId="1" fontId="86" fillId="34" borderId="21" xfId="0" applyNumberFormat="1" applyFont="1" applyFill="1" applyBorder="1" applyAlignment="1">
      <alignment horizontal="center"/>
    </xf>
    <xf numFmtId="0" fontId="0" fillId="0" borderId="79" xfId="0" applyFont="1" applyFill="1" applyBorder="1" applyAlignment="1">
      <alignment horizontal="left" indent="3"/>
    </xf>
    <xf numFmtId="1" fontId="86" fillId="34" borderId="46" xfId="0" applyNumberFormat="1" applyFont="1" applyFill="1" applyBorder="1" applyAlignment="1">
      <alignment horizontal="center"/>
    </xf>
    <xf numFmtId="0" fontId="0" fillId="0" borderId="21" xfId="0" applyFont="1" applyBorder="1" applyAlignment="1">
      <alignment horizontal="right" indent="1"/>
    </xf>
    <xf numFmtId="0" fontId="0" fillId="0" borderId="21" xfId="0" applyFont="1" applyBorder="1" applyAlignment="1">
      <alignment horizontal="center"/>
    </xf>
    <xf numFmtId="1" fontId="0" fillId="0" borderId="21" xfId="0" applyNumberFormat="1" applyFont="1" applyBorder="1" applyAlignment="1">
      <alignment horizontal="center"/>
    </xf>
    <xf numFmtId="1" fontId="0" fillId="0" borderId="71" xfId="0" applyNumberFormat="1" applyFont="1" applyBorder="1" applyAlignment="1">
      <alignment horizontal="center"/>
    </xf>
    <xf numFmtId="0" fontId="0" fillId="0" borderId="29" xfId="0" applyFont="1" applyBorder="1" applyAlignment="1">
      <alignment horizontal="right"/>
    </xf>
    <xf numFmtId="3" fontId="0" fillId="0" borderId="71" xfId="0" applyNumberFormat="1" applyFont="1" applyBorder="1" applyAlignment="1">
      <alignment horizontal="center"/>
    </xf>
    <xf numFmtId="0" fontId="0" fillId="0" borderId="80" xfId="0" applyFont="1" applyBorder="1" applyAlignment="1">
      <alignment horizontal="right"/>
    </xf>
    <xf numFmtId="3" fontId="0" fillId="0" borderId="81" xfId="0" applyNumberFormat="1" applyFont="1" applyBorder="1" applyAlignment="1">
      <alignment horizontal="center"/>
    </xf>
    <xf numFmtId="0" fontId="82" fillId="0" borderId="0" xfId="0" applyFont="1" applyAlignment="1" applyProtection="1">
      <alignment horizontal="center"/>
      <protection/>
    </xf>
    <xf numFmtId="0" fontId="82" fillId="0" borderId="0" xfId="0" applyFont="1" applyAlignment="1" applyProtection="1">
      <alignment/>
      <protection/>
    </xf>
    <xf numFmtId="0" fontId="87" fillId="0" borderId="0" xfId="0" applyFont="1" applyAlignment="1" applyProtection="1">
      <alignment/>
      <protection/>
    </xf>
    <xf numFmtId="0" fontId="93" fillId="0" borderId="0" xfId="0" applyFont="1" applyAlignment="1" applyProtection="1">
      <alignment horizontal="left"/>
      <protection/>
    </xf>
    <xf numFmtId="0" fontId="0" fillId="0" borderId="0" xfId="0" applyFont="1" applyAlignment="1" applyProtection="1">
      <alignment/>
      <protection/>
    </xf>
    <xf numFmtId="0" fontId="76" fillId="0" borderId="0" xfId="0" applyFont="1" applyAlignment="1" applyProtection="1">
      <alignment wrapText="1"/>
      <protection/>
    </xf>
    <xf numFmtId="0" fontId="94" fillId="0" borderId="82" xfId="0" applyFont="1" applyBorder="1" applyAlignment="1" applyProtection="1">
      <alignment horizontal="center" vertical="center"/>
      <protection/>
    </xf>
    <xf numFmtId="0" fontId="0" fillId="0" borderId="83" xfId="0" applyFont="1" applyBorder="1" applyAlignment="1" applyProtection="1">
      <alignment/>
      <protection/>
    </xf>
    <xf numFmtId="0" fontId="0" fillId="0" borderId="84" xfId="0" applyFont="1" applyBorder="1" applyAlignment="1" applyProtection="1">
      <alignment/>
      <protection/>
    </xf>
    <xf numFmtId="0" fontId="76" fillId="0" borderId="84" xfId="0" applyFont="1" applyBorder="1" applyAlignment="1" applyProtection="1">
      <alignment wrapText="1"/>
      <protection/>
    </xf>
    <xf numFmtId="0" fontId="0" fillId="0" borderId="85" xfId="0" applyFont="1" applyBorder="1" applyAlignment="1" applyProtection="1">
      <alignment/>
      <protection/>
    </xf>
    <xf numFmtId="0" fontId="76" fillId="0" borderId="0" xfId="0" applyFont="1" applyBorder="1" applyAlignment="1" applyProtection="1">
      <alignment horizontal="left"/>
      <protection/>
    </xf>
    <xf numFmtId="14" fontId="0" fillId="0" borderId="0" xfId="0" applyNumberFormat="1" applyFont="1" applyFill="1" applyBorder="1" applyAlignment="1" applyProtection="1">
      <alignment horizontal="left"/>
      <protection/>
    </xf>
    <xf numFmtId="0" fontId="4" fillId="0" borderId="0" xfId="0" applyFont="1" applyFill="1" applyBorder="1" applyAlignment="1" applyProtection="1">
      <alignment horizontal="left"/>
      <protection/>
    </xf>
    <xf numFmtId="0" fontId="76"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94" fillId="0" borderId="0" xfId="0" applyFont="1" applyBorder="1" applyAlignment="1" applyProtection="1">
      <alignment horizontal="center" vertical="center"/>
      <protection/>
    </xf>
    <xf numFmtId="0" fontId="0" fillId="0" borderId="86" xfId="0" applyFont="1" applyBorder="1" applyAlignment="1" applyProtection="1">
      <alignment vertical="center"/>
      <protection/>
    </xf>
    <xf numFmtId="0" fontId="76" fillId="0" borderId="69" xfId="0" applyFont="1" applyBorder="1" applyAlignment="1" applyProtection="1">
      <alignment vertical="center"/>
      <protection/>
    </xf>
    <xf numFmtId="0" fontId="0" fillId="0" borderId="69" xfId="0" applyFont="1" applyFill="1" applyBorder="1" applyAlignment="1" applyProtection="1">
      <alignment vertical="center"/>
      <protection/>
    </xf>
    <xf numFmtId="0" fontId="0" fillId="0" borderId="70" xfId="0" applyFont="1" applyBorder="1" applyAlignment="1" applyProtection="1">
      <alignment vertical="center"/>
      <protection/>
    </xf>
    <xf numFmtId="0" fontId="0" fillId="0" borderId="83" xfId="0" applyFont="1" applyBorder="1" applyAlignment="1" applyProtection="1">
      <alignment vertical="center"/>
      <protection/>
    </xf>
    <xf numFmtId="0" fontId="0" fillId="0" borderId="84" xfId="0" applyFont="1" applyBorder="1" applyAlignment="1" applyProtection="1">
      <alignment vertical="center"/>
      <protection/>
    </xf>
    <xf numFmtId="0" fontId="0" fillId="0" borderId="85" xfId="0" applyFont="1" applyBorder="1" applyAlignment="1" applyProtection="1">
      <alignment vertical="center"/>
      <protection/>
    </xf>
    <xf numFmtId="0" fontId="80" fillId="7" borderId="26" xfId="0" applyFont="1" applyFill="1" applyBorder="1" applyAlignment="1" applyProtection="1">
      <alignment horizontal="left" vertical="center"/>
      <protection/>
    </xf>
    <xf numFmtId="0" fontId="0" fillId="7" borderId="26" xfId="0" applyFont="1" applyFill="1" applyBorder="1" applyAlignment="1" applyProtection="1">
      <alignment vertical="center"/>
      <protection/>
    </xf>
    <xf numFmtId="0" fontId="95" fillId="7" borderId="26" xfId="0" applyFont="1" applyFill="1" applyBorder="1" applyAlignment="1" applyProtection="1">
      <alignment horizontal="left" vertical="center" wrapText="1"/>
      <protection/>
    </xf>
    <xf numFmtId="0" fontId="82" fillId="0" borderId="0" xfId="0" applyFont="1" applyAlignment="1" applyProtection="1">
      <alignment horizontal="center" wrapText="1"/>
      <protection/>
    </xf>
    <xf numFmtId="0" fontId="95" fillId="0" borderId="0" xfId="0" applyFont="1" applyBorder="1" applyAlignment="1" applyProtection="1">
      <alignment horizontal="left" wrapText="1"/>
      <protection/>
    </xf>
    <xf numFmtId="0" fontId="0" fillId="0" borderId="54" xfId="0" applyFont="1" applyFill="1" applyBorder="1" applyAlignment="1" applyProtection="1">
      <alignment horizontal="left" vertical="center" indent="2"/>
      <protection/>
    </xf>
    <xf numFmtId="0" fontId="0" fillId="0" borderId="54" xfId="0" applyFont="1" applyFill="1" applyBorder="1" applyAlignment="1" applyProtection="1">
      <alignment horizontal="left" vertical="center" wrapText="1" indent="2"/>
      <protection/>
    </xf>
    <xf numFmtId="173" fontId="82" fillId="0" borderId="0" xfId="0" applyNumberFormat="1" applyFont="1" applyAlignment="1" applyProtection="1">
      <alignment horizontal="center" vertical="center"/>
      <protection/>
    </xf>
    <xf numFmtId="0" fontId="0" fillId="0" borderId="11" xfId="0" applyFont="1" applyFill="1" applyBorder="1" applyAlignment="1" applyProtection="1">
      <alignment horizontal="left" vertical="center" indent="2"/>
      <protection/>
    </xf>
    <xf numFmtId="0" fontId="0" fillId="0" borderId="11" xfId="0" applyFont="1" applyFill="1" applyBorder="1" applyAlignment="1" applyProtection="1">
      <alignment horizontal="left" vertical="center" wrapText="1" indent="2"/>
      <protection/>
    </xf>
    <xf numFmtId="3" fontId="0" fillId="34" borderId="21" xfId="42" applyNumberFormat="1" applyFont="1" applyFill="1" applyBorder="1" applyAlignment="1" applyProtection="1">
      <alignment horizontal="center" vertical="center" wrapText="1"/>
      <protection/>
    </xf>
    <xf numFmtId="0" fontId="0" fillId="0" borderId="18" xfId="0" applyFont="1" applyFill="1" applyBorder="1" applyAlignment="1" applyProtection="1">
      <alignment horizontal="left" vertical="center" indent="2"/>
      <protection/>
    </xf>
    <xf numFmtId="0" fontId="0" fillId="0" borderId="18" xfId="0" applyFont="1" applyFill="1" applyBorder="1" applyAlignment="1" applyProtection="1">
      <alignment horizontal="left" vertical="center" wrapText="1" indent="2"/>
      <protection/>
    </xf>
    <xf numFmtId="3" fontId="0" fillId="34" borderId="66" xfId="42" applyNumberFormat="1" applyFont="1" applyFill="1" applyBorder="1" applyAlignment="1" applyProtection="1">
      <alignment horizontal="center" vertical="center" wrapText="1"/>
      <protection/>
    </xf>
    <xf numFmtId="9" fontId="82" fillId="0" borderId="0" xfId="0" applyNumberFormat="1" applyFont="1" applyAlignment="1" applyProtection="1">
      <alignment horizontal="center" vertical="center"/>
      <protection/>
    </xf>
    <xf numFmtId="10" fontId="87" fillId="0" borderId="0" xfId="0" applyNumberFormat="1" applyFont="1" applyAlignment="1" applyProtection="1">
      <alignment vertical="center"/>
      <protection/>
    </xf>
    <xf numFmtId="173" fontId="87" fillId="0" borderId="0" xfId="0" applyNumberFormat="1" applyFont="1" applyAlignment="1" applyProtection="1">
      <alignment/>
      <protection/>
    </xf>
    <xf numFmtId="0" fontId="92" fillId="0" borderId="0" xfId="0" applyFont="1" applyFill="1" applyBorder="1" applyAlignment="1" applyProtection="1">
      <alignment vertical="center"/>
      <protection/>
    </xf>
    <xf numFmtId="0" fontId="92" fillId="0" borderId="0" xfId="0" applyFont="1" applyFill="1" applyBorder="1" applyAlignment="1" applyProtection="1">
      <alignment horizontal="center" vertical="center"/>
      <protection/>
    </xf>
    <xf numFmtId="0" fontId="92" fillId="0" borderId="63" xfId="0" applyFont="1" applyFill="1" applyBorder="1" applyAlignment="1" applyProtection="1">
      <alignment vertical="center"/>
      <protection/>
    </xf>
    <xf numFmtId="0" fontId="96" fillId="35" borderId="25" xfId="0" applyFont="1" applyFill="1" applyBorder="1" applyAlignment="1" applyProtection="1">
      <alignment vertical="center"/>
      <protection/>
    </xf>
    <xf numFmtId="0" fontId="81" fillId="35" borderId="25" xfId="0" applyFont="1" applyFill="1" applyBorder="1" applyAlignment="1" applyProtection="1">
      <alignment vertical="center"/>
      <protection/>
    </xf>
    <xf numFmtId="0" fontId="0" fillId="0" borderId="87" xfId="0" applyFont="1" applyFill="1" applyBorder="1" applyAlignment="1" applyProtection="1">
      <alignment horizontal="left" vertical="center" indent="1"/>
      <protection/>
    </xf>
    <xf numFmtId="0" fontId="0" fillId="0" borderId="87" xfId="0" applyFont="1" applyFill="1" applyBorder="1" applyAlignment="1" applyProtection="1">
      <alignment horizontal="left" vertical="center" wrapText="1" indent="1"/>
      <protection/>
    </xf>
    <xf numFmtId="3" fontId="0" fillId="34" borderId="88" xfId="42" applyNumberFormat="1" applyFont="1" applyFill="1" applyBorder="1" applyAlignment="1" applyProtection="1">
      <alignment horizontal="center" vertical="center" wrapText="1"/>
      <protection/>
    </xf>
    <xf numFmtId="0" fontId="82" fillId="0" borderId="0" xfId="0" applyFont="1" applyFill="1" applyBorder="1" applyAlignment="1" applyProtection="1">
      <alignment vertical="center"/>
      <protection/>
    </xf>
    <xf numFmtId="0" fontId="97" fillId="0" borderId="0" xfId="0" applyFont="1" applyFill="1" applyBorder="1" applyAlignment="1" applyProtection="1">
      <alignment vertical="center"/>
      <protection/>
    </xf>
    <xf numFmtId="0" fontId="92" fillId="0" borderId="89" xfId="0" applyFont="1" applyFill="1" applyBorder="1" applyAlignment="1" applyProtection="1">
      <alignment horizontal="left" vertical="center" indent="2"/>
      <protection/>
    </xf>
    <xf numFmtId="3" fontId="92" fillId="34" borderId="90" xfId="42" applyNumberFormat="1" applyFont="1" applyFill="1" applyBorder="1" applyAlignment="1" applyProtection="1">
      <alignment horizontal="center" vertical="center"/>
      <protection/>
    </xf>
    <xf numFmtId="0" fontId="81" fillId="0" borderId="0" xfId="0" applyFont="1" applyBorder="1" applyAlignment="1" applyProtection="1">
      <alignment vertical="center"/>
      <protection/>
    </xf>
    <xf numFmtId="0" fontId="81" fillId="0" borderId="0" xfId="0" applyFont="1" applyBorder="1" applyAlignment="1" applyProtection="1">
      <alignment horizontal="right" vertical="center"/>
      <protection/>
    </xf>
    <xf numFmtId="0" fontId="0" fillId="0" borderId="12" xfId="0" applyFont="1" applyBorder="1" applyAlignment="1" applyProtection="1">
      <alignment horizontal="center" vertical="center"/>
      <protection/>
    </xf>
    <xf numFmtId="0" fontId="0" fillId="0" borderId="63" xfId="0" applyFont="1" applyBorder="1" applyAlignment="1" applyProtection="1">
      <alignment horizontal="left" vertical="center" wrapText="1"/>
      <protection/>
    </xf>
    <xf numFmtId="0" fontId="82" fillId="0" borderId="0" xfId="0" applyFont="1" applyBorder="1" applyAlignment="1" applyProtection="1">
      <alignment horizontal="left" vertical="center"/>
      <protection/>
    </xf>
    <xf numFmtId="3" fontId="0" fillId="0" borderId="27" xfId="0" applyNumberFormat="1" applyFont="1" applyBorder="1" applyAlignment="1" applyProtection="1">
      <alignment horizontal="center" vertical="center"/>
      <protection/>
    </xf>
    <xf numFmtId="0" fontId="0" fillId="0" borderId="63"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27" xfId="0" applyFont="1" applyBorder="1" applyAlignment="1" applyProtection="1">
      <alignment horizontal="center" vertical="center"/>
      <protection/>
    </xf>
    <xf numFmtId="1" fontId="0" fillId="0" borderId="27" xfId="0" applyNumberFormat="1" applyFont="1" applyBorder="1" applyAlignment="1" applyProtection="1">
      <alignment horizontal="center" vertical="center"/>
      <protection/>
    </xf>
    <xf numFmtId="9" fontId="0" fillId="0" borderId="27" xfId="0" applyNumberFormat="1" applyFont="1" applyBorder="1" applyAlignment="1" applyProtection="1">
      <alignment horizontal="center" vertical="center"/>
      <protection/>
    </xf>
    <xf numFmtId="0" fontId="87" fillId="0" borderId="0" xfId="0" applyFont="1" applyAlignment="1" applyProtection="1">
      <alignment horizontal="right" vertical="center"/>
      <protection/>
    </xf>
    <xf numFmtId="9" fontId="87" fillId="0" borderId="0" xfId="0" applyNumberFormat="1" applyFont="1" applyAlignment="1" applyProtection="1">
      <alignment vertical="center"/>
      <protection/>
    </xf>
    <xf numFmtId="0" fontId="0" fillId="0" borderId="66" xfId="0" applyFont="1" applyBorder="1" applyAlignment="1" applyProtection="1">
      <alignment horizontal="right" vertical="center" indent="1"/>
      <protection/>
    </xf>
    <xf numFmtId="0" fontId="0" fillId="0" borderId="66" xfId="0" applyFont="1" applyBorder="1" applyAlignment="1" applyProtection="1">
      <alignment horizontal="center" vertical="center"/>
      <protection/>
    </xf>
    <xf numFmtId="0" fontId="0" fillId="0" borderId="22" xfId="0" applyFont="1" applyBorder="1" applyAlignment="1" applyProtection="1">
      <alignment horizontal="right" vertical="center" indent="1"/>
      <protection/>
    </xf>
    <xf numFmtId="0" fontId="0" fillId="0" borderId="73" xfId="0" applyFont="1" applyBorder="1" applyAlignment="1" applyProtection="1">
      <alignment horizontal="right" vertical="center" indent="1"/>
      <protection/>
    </xf>
    <xf numFmtId="0" fontId="0" fillId="34" borderId="44" xfId="0" applyFont="1" applyFill="1" applyBorder="1" applyAlignment="1" applyProtection="1">
      <alignment horizontal="right" vertical="center" indent="1"/>
      <protection/>
    </xf>
    <xf numFmtId="0" fontId="86" fillId="34" borderId="45"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1" fontId="86" fillId="34" borderId="21" xfId="0" applyNumberFormat="1" applyFont="1" applyFill="1" applyBorder="1" applyAlignment="1" applyProtection="1">
      <alignment horizontal="center" vertical="center"/>
      <protection/>
    </xf>
    <xf numFmtId="2" fontId="87" fillId="0" borderId="0" xfId="0" applyNumberFormat="1" applyFont="1" applyAlignment="1" applyProtection="1">
      <alignment/>
      <protection/>
    </xf>
    <xf numFmtId="0" fontId="0" fillId="0" borderId="69" xfId="0" applyFont="1" applyBorder="1" applyAlignment="1" applyProtection="1">
      <alignment vertical="center"/>
      <protection/>
    </xf>
    <xf numFmtId="15" fontId="4" fillId="4" borderId="21" xfId="0" applyNumberFormat="1" applyFont="1" applyFill="1" applyBorder="1" applyAlignment="1" applyProtection="1">
      <alignment horizontal="left" indent="1"/>
      <protection locked="0"/>
    </xf>
    <xf numFmtId="2" fontId="0" fillId="0" borderId="0" xfId="0" applyNumberFormat="1" applyAlignment="1">
      <alignment horizontal="center"/>
    </xf>
    <xf numFmtId="0" fontId="88" fillId="0" borderId="0" xfId="0" applyFont="1" applyAlignment="1">
      <alignment/>
    </xf>
    <xf numFmtId="0" fontId="98" fillId="40" borderId="83" xfId="0" applyFont="1" applyFill="1" applyBorder="1" applyAlignment="1">
      <alignment/>
    </xf>
    <xf numFmtId="2" fontId="98" fillId="40" borderId="84" xfId="0" applyNumberFormat="1" applyFont="1" applyFill="1" applyBorder="1" applyAlignment="1">
      <alignment horizontal="center"/>
    </xf>
    <xf numFmtId="0" fontId="0" fillId="0" borderId="27" xfId="0" applyBorder="1" applyAlignment="1">
      <alignment/>
    </xf>
    <xf numFmtId="1" fontId="0" fillId="0" borderId="27" xfId="0" applyNumberFormat="1" applyBorder="1" applyAlignment="1">
      <alignment horizontal="center"/>
    </xf>
    <xf numFmtId="0" fontId="76" fillId="41" borderId="0" xfId="0" applyFont="1" applyFill="1" applyAlignment="1">
      <alignment/>
    </xf>
    <xf numFmtId="2" fontId="76" fillId="41" borderId="0" xfId="0" applyNumberFormat="1" applyFont="1" applyFill="1" applyAlignment="1">
      <alignment horizontal="center"/>
    </xf>
    <xf numFmtId="0" fontId="76" fillId="0" borderId="27" xfId="0" applyFont="1" applyBorder="1" applyAlignment="1">
      <alignment/>
    </xf>
    <xf numFmtId="0" fontId="98" fillId="40" borderId="84" xfId="0" applyFont="1" applyFill="1" applyBorder="1" applyAlignment="1">
      <alignment horizontal="center"/>
    </xf>
    <xf numFmtId="0" fontId="0" fillId="0" borderId="21" xfId="0" applyFont="1" applyBorder="1" applyAlignment="1" applyProtection="1">
      <alignment horizontal="center" vertical="center" wrapText="1"/>
      <protection locked="0"/>
    </xf>
    <xf numFmtId="0" fontId="0" fillId="0" borderId="0" xfId="0" applyFont="1" applyAlignment="1">
      <alignment vertical="top"/>
    </xf>
    <xf numFmtId="0" fontId="83" fillId="0" borderId="0" xfId="0" applyFont="1" applyAlignment="1">
      <alignment vertical="top"/>
    </xf>
    <xf numFmtId="0" fontId="0" fillId="0" borderId="0" xfId="0" applyFont="1" applyAlignment="1">
      <alignment horizontal="left" vertical="top"/>
    </xf>
    <xf numFmtId="0" fontId="0" fillId="4" borderId="21" xfId="0" applyFont="1" applyFill="1" applyBorder="1" applyAlignment="1" applyProtection="1">
      <alignment horizontal="left" vertical="top" indent="1"/>
      <protection locked="0"/>
    </xf>
    <xf numFmtId="0" fontId="76" fillId="6" borderId="11" xfId="0" applyFont="1" applyFill="1" applyBorder="1" applyAlignment="1" applyProtection="1">
      <alignment horizontal="left" vertical="top" wrapText="1" indent="1"/>
      <protection/>
    </xf>
    <xf numFmtId="0" fontId="90" fillId="34" borderId="67" xfId="0" applyFont="1" applyFill="1" applyBorder="1" applyAlignment="1" applyProtection="1">
      <alignment horizontal="left" vertical="center" wrapText="1"/>
      <protection/>
    </xf>
    <xf numFmtId="0" fontId="90" fillId="34" borderId="91" xfId="0" applyFont="1" applyFill="1" applyBorder="1" applyAlignment="1" applyProtection="1">
      <alignment horizontal="left" vertical="center" wrapText="1"/>
      <protection/>
    </xf>
    <xf numFmtId="0" fontId="0" fillId="0" borderId="0" xfId="0" applyFont="1" applyAlignment="1">
      <alignment wrapText="1"/>
    </xf>
    <xf numFmtId="0" fontId="0" fillId="0" borderId="78" xfId="0" applyFont="1" applyBorder="1" applyAlignment="1">
      <alignment wrapText="1"/>
    </xf>
    <xf numFmtId="0" fontId="4" fillId="0" borderId="56"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55" xfId="0" applyFont="1" applyBorder="1" applyAlignment="1">
      <alignment horizontal="left" vertical="center" wrapText="1"/>
    </xf>
    <xf numFmtId="0" fontId="4" fillId="0" borderId="54" xfId="0" applyFont="1" applyBorder="1" applyAlignment="1">
      <alignment horizontal="center" vertical="center"/>
    </xf>
    <xf numFmtId="0" fontId="0" fillId="6" borderId="29" xfId="0" applyFont="1" applyFill="1" applyBorder="1" applyAlignment="1">
      <alignment horizontal="left" vertical="center" wrapText="1" indent="1"/>
    </xf>
    <xf numFmtId="0" fontId="0" fillId="6" borderId="11" xfId="0" applyFont="1" applyFill="1" applyBorder="1" applyAlignment="1">
      <alignment horizontal="left" vertical="center" wrapText="1" indent="1"/>
    </xf>
    <xf numFmtId="0" fontId="0" fillId="6" borderId="71" xfId="0" applyFont="1" applyFill="1" applyBorder="1" applyAlignment="1">
      <alignment horizontal="left" vertical="center" wrapText="1" indent="1"/>
    </xf>
    <xf numFmtId="0" fontId="76" fillId="0" borderId="29" xfId="0" applyFont="1" applyBorder="1" applyAlignment="1">
      <alignment horizontal="center"/>
    </xf>
    <xf numFmtId="0" fontId="76" fillId="0" borderId="71" xfId="0" applyFont="1" applyBorder="1" applyAlignment="1">
      <alignment horizontal="center"/>
    </xf>
    <xf numFmtId="0" fontId="5" fillId="37" borderId="59" xfId="0" applyFont="1" applyFill="1" applyBorder="1" applyAlignment="1">
      <alignment horizontal="center" vertical="center" wrapText="1"/>
    </xf>
    <xf numFmtId="0" fontId="4" fillId="0" borderId="61" xfId="0" applyFont="1" applyBorder="1" applyAlignment="1">
      <alignment horizontal="center" vertical="center"/>
    </xf>
    <xf numFmtId="0" fontId="4" fillId="0" borderId="61" xfId="0" applyFont="1" applyBorder="1" applyAlignment="1">
      <alignment horizontal="left" vertical="center" wrapText="1"/>
    </xf>
    <xf numFmtId="0" fontId="0" fillId="0" borderId="79" xfId="0" applyFont="1" applyBorder="1" applyAlignment="1">
      <alignment horizontal="left" vertical="center" indent="1"/>
    </xf>
    <xf numFmtId="0" fontId="0" fillId="0" borderId="54" xfId="0" applyFont="1" applyBorder="1" applyAlignment="1">
      <alignment horizontal="left" vertical="center" indent="1"/>
    </xf>
    <xf numFmtId="0" fontId="0" fillId="0" borderId="75" xfId="0" applyFont="1" applyBorder="1" applyAlignment="1">
      <alignment horizontal="left" vertical="center" indent="1"/>
    </xf>
    <xf numFmtId="172" fontId="0" fillId="0" borderId="79" xfId="0" applyNumberFormat="1" applyFont="1" applyFill="1" applyBorder="1" applyAlignment="1" applyProtection="1">
      <alignment horizontal="left" vertical="center" indent="1"/>
      <protection/>
    </xf>
    <xf numFmtId="172" fontId="0" fillId="0" borderId="75" xfId="0" applyNumberFormat="1" applyFont="1" applyFill="1" applyBorder="1" applyAlignment="1" applyProtection="1">
      <alignment horizontal="left" vertical="center" indent="1"/>
      <protection/>
    </xf>
    <xf numFmtId="0" fontId="76" fillId="0" borderId="21" xfId="0" applyFont="1" applyBorder="1" applyAlignment="1">
      <alignment horizontal="center" wrapText="1"/>
    </xf>
    <xf numFmtId="0" fontId="4" fillId="0" borderId="54" xfId="0" applyFont="1" applyBorder="1" applyAlignment="1">
      <alignment horizontal="left" vertical="center" wrapText="1"/>
    </xf>
    <xf numFmtId="0" fontId="4" fillId="0" borderId="11" xfId="0" applyFont="1" applyBorder="1" applyAlignment="1">
      <alignment horizontal="left" vertical="center" wrapText="1"/>
    </xf>
    <xf numFmtId="0" fontId="5" fillId="37" borderId="16" xfId="0" applyFont="1" applyFill="1" applyBorder="1" applyAlignment="1">
      <alignment horizontal="left" vertical="center" wrapText="1"/>
    </xf>
    <xf numFmtId="0" fontId="5" fillId="37" borderId="17" xfId="0" applyFont="1" applyFill="1" applyBorder="1" applyAlignment="1">
      <alignment horizontal="left" vertical="center" wrapText="1"/>
    </xf>
    <xf numFmtId="14" fontId="0" fillId="0" borderId="79" xfId="0" applyNumberFormat="1" applyFont="1" applyFill="1" applyBorder="1" applyAlignment="1" applyProtection="1">
      <alignment horizontal="left" vertical="center" indent="1"/>
      <protection/>
    </xf>
    <xf numFmtId="14" fontId="0" fillId="0" borderId="75" xfId="0" applyNumberFormat="1" applyFont="1" applyFill="1" applyBorder="1" applyAlignment="1" applyProtection="1">
      <alignment horizontal="left" vertical="center" indent="1"/>
      <protection/>
    </xf>
    <xf numFmtId="0" fontId="79" fillId="0" borderId="20" xfId="0" applyFont="1" applyFill="1" applyBorder="1" applyAlignment="1" applyProtection="1">
      <alignment horizontal="left" vertical="center"/>
      <protection/>
    </xf>
    <xf numFmtId="0" fontId="79" fillId="0" borderId="19" xfId="0" applyFont="1" applyFill="1" applyBorder="1" applyAlignment="1" applyProtection="1">
      <alignment horizontal="left" vertical="center"/>
      <protection/>
    </xf>
    <xf numFmtId="0" fontId="77" fillId="0" borderId="79" xfId="0" applyFont="1" applyFill="1" applyBorder="1" applyAlignment="1" applyProtection="1">
      <alignment horizontal="left" vertical="center" indent="1"/>
      <protection/>
    </xf>
    <xf numFmtId="0" fontId="77" fillId="0" borderId="75" xfId="0" applyFont="1" applyFill="1" applyBorder="1" applyAlignment="1" applyProtection="1">
      <alignment horizontal="left" vertical="center" indent="1"/>
      <protection/>
    </xf>
    <xf numFmtId="14" fontId="77" fillId="0" borderId="79" xfId="0" applyNumberFormat="1" applyFont="1" applyFill="1" applyBorder="1" applyAlignment="1" applyProtection="1">
      <alignment horizontal="left" vertical="center" indent="1"/>
      <protection/>
    </xf>
    <xf numFmtId="14" fontId="77" fillId="0" borderId="75" xfId="0" applyNumberFormat="1" applyFont="1" applyFill="1" applyBorder="1" applyAlignment="1" applyProtection="1">
      <alignment horizontal="left" vertical="center" indent="1"/>
      <protection/>
    </xf>
    <xf numFmtId="14" fontId="77" fillId="0" borderId="79" xfId="0" applyNumberFormat="1" applyFont="1" applyFill="1" applyBorder="1" applyAlignment="1" applyProtection="1">
      <alignment horizontal="left" indent="1"/>
      <protection/>
    </xf>
    <xf numFmtId="14" fontId="77" fillId="0" borderId="75" xfId="0" applyNumberFormat="1" applyFont="1" applyFill="1" applyBorder="1" applyAlignment="1" applyProtection="1">
      <alignment horizontal="left" indent="1"/>
      <protection/>
    </xf>
    <xf numFmtId="0" fontId="77" fillId="0" borderId="79" xfId="0" applyFont="1" applyFill="1" applyBorder="1" applyAlignment="1" applyProtection="1">
      <alignment horizontal="left" indent="1"/>
      <protection/>
    </xf>
    <xf numFmtId="0" fontId="77" fillId="0" borderId="54" xfId="0" applyFont="1" applyFill="1" applyBorder="1" applyAlignment="1" applyProtection="1">
      <alignment horizontal="left" indent="1"/>
      <protection/>
    </xf>
    <xf numFmtId="0" fontId="77" fillId="0" borderId="75" xfId="0" applyFont="1" applyFill="1" applyBorder="1" applyAlignment="1" applyProtection="1">
      <alignment horizontal="left" indent="1"/>
      <protection/>
    </xf>
    <xf numFmtId="0" fontId="77" fillId="0" borderId="54" xfId="0" applyFont="1" applyFill="1" applyBorder="1" applyAlignment="1" applyProtection="1">
      <alignment horizontal="left" vertical="center" indent="1"/>
      <protection/>
    </xf>
    <xf numFmtId="0" fontId="98" fillId="8" borderId="83" xfId="0" applyFont="1" applyFill="1" applyBorder="1" applyAlignment="1">
      <alignment horizontal="center" vertical="center" wrapText="1"/>
    </xf>
    <xf numFmtId="0" fontId="98" fillId="8" borderId="84" xfId="0" applyFont="1" applyFill="1" applyBorder="1" applyAlignment="1">
      <alignment horizontal="center" vertical="center" wrapText="1"/>
    </xf>
    <xf numFmtId="0" fontId="98" fillId="8" borderId="62" xfId="0" applyFont="1" applyFill="1" applyBorder="1" applyAlignment="1">
      <alignment horizontal="center" vertical="center" wrapText="1"/>
    </xf>
    <xf numFmtId="0" fontId="98" fillId="8" borderId="0" xfId="0" applyFont="1" applyFill="1" applyBorder="1" applyAlignment="1">
      <alignment horizontal="center" vertical="center" wrapText="1"/>
    </xf>
    <xf numFmtId="0" fontId="98" fillId="8" borderId="86" xfId="0" applyFont="1" applyFill="1" applyBorder="1" applyAlignment="1">
      <alignment horizontal="center" vertical="center" wrapText="1"/>
    </xf>
    <xf numFmtId="0" fontId="98" fillId="8" borderId="6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9">
    <dxf>
      <font>
        <b val="0"/>
        <i val="0"/>
        <strike val="0"/>
        <color theme="0" tint="-0.24997000396251678"/>
      </font>
      <fill>
        <patternFill patternType="solid">
          <fgColor indexed="65"/>
          <bgColor theme="6" tint="0.7999799847602844"/>
        </patternFill>
      </fill>
    </dxf>
    <dxf>
      <font>
        <b val="0"/>
        <i val="0"/>
        <strike val="0"/>
        <color theme="0" tint="-0.24997000396251678"/>
      </font>
      <fill>
        <patternFill patternType="none">
          <fgColor indexed="64"/>
          <bgColor indexed="65"/>
        </patternFill>
      </fill>
    </dxf>
    <dxf>
      <font>
        <b val="0"/>
        <i val="0"/>
        <strike val="0"/>
        <color theme="0" tint="-0.24997000396251678"/>
      </font>
      <fill>
        <patternFill patternType="solid">
          <fgColor indexed="65"/>
          <bgColor theme="6" tint="0.7999799847602844"/>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b val="0"/>
        <i val="0"/>
        <strike val="0"/>
        <color theme="0" tint="-0.24997000396251678"/>
      </font>
      <fill>
        <patternFill patternType="solid">
          <fgColor indexed="65"/>
          <bgColor theme="6" tint="0.7999799847602844"/>
        </patternFill>
      </fill>
      <border/>
    </dxf>
    <dxf>
      <font>
        <b val="0"/>
        <i val="0"/>
        <strike val="0"/>
        <color theme="0" tint="-0.24997000396251678"/>
      </font>
      <fill>
        <patternFill patternType="none">
          <fgColor indexed="64"/>
          <bgColor indexed="65"/>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1943100</xdr:colOff>
      <xdr:row>1</xdr:row>
      <xdr:rowOff>3495675</xdr:rowOff>
    </xdr:from>
    <xdr:to>
      <xdr:col>5</xdr:col>
      <xdr:colOff>19050</xdr:colOff>
      <xdr:row>1</xdr:row>
      <xdr:rowOff>3657600</xdr:rowOff>
    </xdr:to>
    <xdr:pic>
      <xdr:nvPicPr>
        <xdr:cNvPr id="1" name="Picture 1"/>
        <xdr:cNvPicPr preferRelativeResize="1">
          <a:picLocks noChangeAspect="1"/>
        </xdr:cNvPicPr>
      </xdr:nvPicPr>
      <xdr:blipFill>
        <a:blip r:embed="rId1"/>
        <a:stretch>
          <a:fillRect/>
        </a:stretch>
      </xdr:blipFill>
      <xdr:spPr>
        <a:xfrm>
          <a:off x="3619500" y="3695700"/>
          <a:ext cx="48577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2</xdr:row>
      <xdr:rowOff>1409700</xdr:rowOff>
    </xdr:from>
    <xdr:to>
      <xdr:col>6</xdr:col>
      <xdr:colOff>190500</xdr:colOff>
      <xdr:row>2</xdr:row>
      <xdr:rowOff>1552575</xdr:rowOff>
    </xdr:to>
    <xdr:pic>
      <xdr:nvPicPr>
        <xdr:cNvPr id="1" name="Picture 2"/>
        <xdr:cNvPicPr preferRelativeResize="1">
          <a:picLocks noChangeAspect="1"/>
        </xdr:cNvPicPr>
      </xdr:nvPicPr>
      <xdr:blipFill>
        <a:blip r:embed="rId1"/>
        <a:stretch>
          <a:fillRect/>
        </a:stretch>
      </xdr:blipFill>
      <xdr:spPr>
        <a:xfrm>
          <a:off x="5000625" y="1714500"/>
          <a:ext cx="485775"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1</xdr:row>
      <xdr:rowOff>628650</xdr:rowOff>
    </xdr:from>
    <xdr:to>
      <xdr:col>4</xdr:col>
      <xdr:colOff>333375</xdr:colOff>
      <xdr:row>1</xdr:row>
      <xdr:rowOff>762000</xdr:rowOff>
    </xdr:to>
    <xdr:pic>
      <xdr:nvPicPr>
        <xdr:cNvPr id="1" name="Picture 1"/>
        <xdr:cNvPicPr preferRelativeResize="1">
          <a:picLocks noChangeAspect="1"/>
        </xdr:cNvPicPr>
      </xdr:nvPicPr>
      <xdr:blipFill>
        <a:blip r:embed="rId1"/>
        <a:stretch>
          <a:fillRect/>
        </a:stretch>
      </xdr:blipFill>
      <xdr:spPr>
        <a:xfrm>
          <a:off x="3143250" y="876300"/>
          <a:ext cx="485775" cy="133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xdr:row>
      <xdr:rowOff>495300</xdr:rowOff>
    </xdr:from>
    <xdr:to>
      <xdr:col>3</xdr:col>
      <xdr:colOff>361950</xdr:colOff>
      <xdr:row>1</xdr:row>
      <xdr:rowOff>638175</xdr:rowOff>
    </xdr:to>
    <xdr:pic>
      <xdr:nvPicPr>
        <xdr:cNvPr id="1" name="Picture 1"/>
        <xdr:cNvPicPr preferRelativeResize="1">
          <a:picLocks noChangeAspect="1"/>
        </xdr:cNvPicPr>
      </xdr:nvPicPr>
      <xdr:blipFill>
        <a:blip r:embed="rId1"/>
        <a:stretch>
          <a:fillRect/>
        </a:stretch>
      </xdr:blipFill>
      <xdr:spPr>
        <a:xfrm>
          <a:off x="3143250" y="742950"/>
          <a:ext cx="485775"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1</xdr:row>
      <xdr:rowOff>504825</xdr:rowOff>
    </xdr:from>
    <xdr:to>
      <xdr:col>4</xdr:col>
      <xdr:colOff>76200</xdr:colOff>
      <xdr:row>1</xdr:row>
      <xdr:rowOff>647700</xdr:rowOff>
    </xdr:to>
    <xdr:pic>
      <xdr:nvPicPr>
        <xdr:cNvPr id="1" name="Picture 1"/>
        <xdr:cNvPicPr preferRelativeResize="1">
          <a:picLocks noChangeAspect="1"/>
        </xdr:cNvPicPr>
      </xdr:nvPicPr>
      <xdr:blipFill>
        <a:blip r:embed="rId1"/>
        <a:stretch>
          <a:fillRect/>
        </a:stretch>
      </xdr:blipFill>
      <xdr:spPr>
        <a:xfrm>
          <a:off x="3143250" y="752475"/>
          <a:ext cx="495300"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xdr:row>
      <xdr:rowOff>542925</xdr:rowOff>
    </xdr:from>
    <xdr:to>
      <xdr:col>3</xdr:col>
      <xdr:colOff>123825</xdr:colOff>
      <xdr:row>1</xdr:row>
      <xdr:rowOff>685800</xdr:rowOff>
    </xdr:to>
    <xdr:pic>
      <xdr:nvPicPr>
        <xdr:cNvPr id="1" name="Picture 1"/>
        <xdr:cNvPicPr preferRelativeResize="1">
          <a:picLocks noChangeAspect="1"/>
        </xdr:cNvPicPr>
      </xdr:nvPicPr>
      <xdr:blipFill>
        <a:blip r:embed="rId1"/>
        <a:stretch>
          <a:fillRect/>
        </a:stretch>
      </xdr:blipFill>
      <xdr:spPr>
        <a:xfrm>
          <a:off x="3162300" y="790575"/>
          <a:ext cx="4857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B2:T75"/>
  <sheetViews>
    <sheetView showGridLines="0" tabSelected="1" zoomScale="125" zoomScaleNormal="125" zoomScalePageLayoutView="0" workbookViewId="0" topLeftCell="A4">
      <selection activeCell="E7" sqref="E7"/>
    </sheetView>
  </sheetViews>
  <sheetFormatPr defaultColWidth="11" defaultRowHeight="12.75" outlineLevelCol="1"/>
  <cols>
    <col min="1" max="1" width="6" style="5" customWidth="1"/>
    <col min="2" max="2" width="6" style="84" customWidth="1"/>
    <col min="3" max="3" width="1.66796875" style="5" customWidth="1"/>
    <col min="4" max="4" width="15.66015625" style="50" customWidth="1"/>
    <col min="5" max="5" width="42.16015625" style="5" customWidth="1"/>
    <col min="6" max="6" width="16.16015625" style="5" customWidth="1"/>
    <col min="7" max="7" width="11.66015625" style="5" customWidth="1"/>
    <col min="8" max="8" width="3.16015625" style="5" customWidth="1"/>
    <col min="9" max="9" width="6" style="84" customWidth="1"/>
    <col min="10" max="10" width="44.66015625" style="156" customWidth="1"/>
    <col min="11" max="12" width="16.33203125" style="156" hidden="1" customWidth="1" outlineLevel="1"/>
    <col min="13" max="13" width="16" style="157" hidden="1" customWidth="1" outlineLevel="1"/>
    <col min="14" max="17" width="11" style="157" hidden="1" customWidth="1" outlineLevel="1"/>
    <col min="18" max="18" width="12" style="157" hidden="1" customWidth="1" outlineLevel="1"/>
    <col min="19" max="19" width="11" style="157" hidden="1" customWidth="1" outlineLevel="1"/>
    <col min="20" max="20" width="11" style="5" customWidth="1" collapsed="1"/>
    <col min="21" max="16384" width="11" style="5" customWidth="1"/>
  </cols>
  <sheetData>
    <row r="1" ht="15.75" customHeight="1"/>
    <row r="2" spans="2:20" s="248" customFormat="1" ht="333.75" customHeight="1">
      <c r="B2" s="347"/>
      <c r="D2" s="439" t="s">
        <v>284</v>
      </c>
      <c r="E2" s="439"/>
      <c r="F2" s="439"/>
      <c r="G2" s="439"/>
      <c r="I2" s="347"/>
      <c r="J2" s="348"/>
      <c r="K2" s="348"/>
      <c r="L2" s="348"/>
      <c r="M2" s="245"/>
      <c r="N2" s="349"/>
      <c r="O2" s="349"/>
      <c r="P2" s="349"/>
      <c r="Q2" s="349"/>
      <c r="R2" s="349"/>
      <c r="S2" s="349"/>
      <c r="T2" s="248" t="s">
        <v>263</v>
      </c>
    </row>
    <row r="3" spans="2:19" s="248" customFormat="1" ht="36.75" customHeight="1" thickBot="1">
      <c r="B3" s="347"/>
      <c r="C3" s="347"/>
      <c r="D3" s="350" t="s">
        <v>275</v>
      </c>
      <c r="E3" s="347"/>
      <c r="F3" s="347"/>
      <c r="G3" s="347"/>
      <c r="H3" s="347"/>
      <c r="I3" s="347"/>
      <c r="J3" s="348"/>
      <c r="K3" s="348"/>
      <c r="L3" s="348"/>
      <c r="M3" s="245"/>
      <c r="N3" s="349"/>
      <c r="O3" s="349"/>
      <c r="P3" s="349"/>
      <c r="Q3" s="349"/>
      <c r="R3" s="349"/>
      <c r="S3" s="349"/>
    </row>
    <row r="4" spans="2:19" s="248" customFormat="1" ht="13.5" thickBot="1">
      <c r="B4" s="347" t="s">
        <v>136</v>
      </c>
      <c r="D4" s="351"/>
      <c r="E4" s="352"/>
      <c r="F4" s="352"/>
      <c r="G4" s="352"/>
      <c r="I4" s="347" t="s">
        <v>136</v>
      </c>
      <c r="J4" s="353" t="s">
        <v>38</v>
      </c>
      <c r="K4" s="363"/>
      <c r="L4" s="363"/>
      <c r="M4" s="349"/>
      <c r="N4" s="349"/>
      <c r="O4" s="349"/>
      <c r="P4" s="349"/>
      <c r="Q4" s="349"/>
      <c r="R4" s="349"/>
      <c r="S4" s="349"/>
    </row>
    <row r="5" spans="2:19" s="248" customFormat="1" ht="12.75">
      <c r="B5" s="347"/>
      <c r="C5" s="354"/>
      <c r="D5" s="355"/>
      <c r="E5" s="356"/>
      <c r="F5" s="356"/>
      <c r="G5" s="356"/>
      <c r="H5" s="357"/>
      <c r="I5" s="347"/>
      <c r="J5" s="348"/>
      <c r="K5" s="348"/>
      <c r="L5" s="348"/>
      <c r="M5" s="349"/>
      <c r="N5" s="349"/>
      <c r="O5" s="349"/>
      <c r="P5" s="349"/>
      <c r="Q5" s="349"/>
      <c r="R5" s="349"/>
      <c r="S5" s="349"/>
    </row>
    <row r="6" spans="2:19" s="248" customFormat="1" ht="15.75" customHeight="1">
      <c r="B6" s="347"/>
      <c r="C6" s="238"/>
      <c r="D6" s="358" t="s">
        <v>1</v>
      </c>
      <c r="E6" s="423">
        <f ca="1">TODAY()</f>
        <v>43328</v>
      </c>
      <c r="F6" s="359"/>
      <c r="G6" s="359"/>
      <c r="H6" s="241"/>
      <c r="I6" s="347"/>
      <c r="J6" s="348" t="s">
        <v>116</v>
      </c>
      <c r="K6" s="348"/>
      <c r="L6" s="348"/>
      <c r="M6" s="349"/>
      <c r="N6" s="349"/>
      <c r="O6" s="349"/>
      <c r="P6" s="349"/>
      <c r="Q6" s="349"/>
      <c r="R6" s="349"/>
      <c r="S6" s="349"/>
    </row>
    <row r="7" spans="2:19" s="248" customFormat="1" ht="15.75" customHeight="1">
      <c r="B7" s="347"/>
      <c r="C7" s="238"/>
      <c r="D7" s="358" t="s">
        <v>0</v>
      </c>
      <c r="E7" s="291"/>
      <c r="F7" s="360"/>
      <c r="G7" s="360"/>
      <c r="H7" s="241"/>
      <c r="I7" s="347"/>
      <c r="J7" s="348" t="s">
        <v>117</v>
      </c>
      <c r="K7" s="348"/>
      <c r="L7" s="348"/>
      <c r="M7" s="349"/>
      <c r="N7" s="349"/>
      <c r="O7" s="349"/>
      <c r="P7" s="349"/>
      <c r="Q7" s="349"/>
      <c r="R7" s="349"/>
      <c r="S7" s="349"/>
    </row>
    <row r="8" spans="2:17" s="248" customFormat="1" ht="15.75" customHeight="1">
      <c r="B8" s="347"/>
      <c r="C8" s="238"/>
      <c r="D8" s="358" t="s">
        <v>251</v>
      </c>
      <c r="E8" s="291"/>
      <c r="F8" s="360"/>
      <c r="G8" s="360"/>
      <c r="H8" s="241"/>
      <c r="I8" s="347"/>
      <c r="J8" s="348"/>
      <c r="K8" s="349"/>
      <c r="L8" s="349"/>
      <c r="M8" s="247"/>
      <c r="N8" s="247"/>
      <c r="O8" s="247"/>
      <c r="P8" s="247"/>
      <c r="Q8" s="247"/>
    </row>
    <row r="9" spans="2:17" s="248" customFormat="1" ht="15.75" customHeight="1">
      <c r="B9" s="347"/>
      <c r="C9" s="238"/>
      <c r="D9" s="358" t="s">
        <v>255</v>
      </c>
      <c r="E9" s="291" t="s">
        <v>256</v>
      </c>
      <c r="F9" s="360"/>
      <c r="G9" s="360"/>
      <c r="H9" s="241"/>
      <c r="I9" s="347"/>
      <c r="J9" s="348"/>
      <c r="K9" s="349"/>
      <c r="L9" s="349"/>
      <c r="M9" s="247"/>
      <c r="N9" s="247"/>
      <c r="O9" s="247"/>
      <c r="P9" s="247"/>
      <c r="Q9" s="247"/>
    </row>
    <row r="10" spans="2:17" s="248" customFormat="1" ht="15.75" customHeight="1">
      <c r="B10" s="347"/>
      <c r="C10" s="238"/>
      <c r="D10" s="358" t="s">
        <v>253</v>
      </c>
      <c r="E10" s="291" t="s">
        <v>257</v>
      </c>
      <c r="F10" s="360"/>
      <c r="G10" s="360"/>
      <c r="H10" s="241"/>
      <c r="I10" s="347"/>
      <c r="J10" s="348"/>
      <c r="K10" s="349"/>
      <c r="L10" s="349"/>
      <c r="M10" s="247"/>
      <c r="N10" s="247"/>
      <c r="O10" s="247"/>
      <c r="P10" s="247"/>
      <c r="Q10" s="247"/>
    </row>
    <row r="11" spans="2:17" s="235" customFormat="1" ht="15.75" customHeight="1">
      <c r="B11" s="209"/>
      <c r="C11" s="211"/>
      <c r="D11" s="361" t="s">
        <v>252</v>
      </c>
      <c r="E11" s="291" t="s">
        <v>258</v>
      </c>
      <c r="F11" s="362"/>
      <c r="G11" s="362"/>
      <c r="H11" s="214"/>
      <c r="I11" s="209"/>
      <c r="J11" s="210"/>
      <c r="K11" s="245"/>
      <c r="L11" s="245"/>
      <c r="M11" s="246"/>
      <c r="N11" s="247"/>
      <c r="O11" s="247"/>
      <c r="P11" s="246"/>
      <c r="Q11" s="246"/>
    </row>
    <row r="12" spans="2:17" s="235" customFormat="1" ht="15.75" customHeight="1" thickBot="1">
      <c r="B12" s="209"/>
      <c r="C12" s="364"/>
      <c r="D12" s="365" t="s">
        <v>254</v>
      </c>
      <c r="E12" s="292" t="s">
        <v>259</v>
      </c>
      <c r="F12" s="366"/>
      <c r="G12" s="366"/>
      <c r="H12" s="367"/>
      <c r="I12" s="209"/>
      <c r="J12" s="210"/>
      <c r="K12" s="245"/>
      <c r="L12" s="245"/>
      <c r="M12" s="246"/>
      <c r="N12" s="247"/>
      <c r="O12" s="247"/>
      <c r="P12" s="246"/>
      <c r="Q12" s="246"/>
    </row>
    <row r="13" spans="2:19" s="235" customFormat="1" ht="15.75" customHeight="1" thickBot="1">
      <c r="B13" s="209"/>
      <c r="I13" s="209"/>
      <c r="J13" s="210"/>
      <c r="K13" s="210"/>
      <c r="L13" s="210"/>
      <c r="M13" s="245"/>
      <c r="N13" s="245"/>
      <c r="O13" s="245"/>
      <c r="P13" s="245"/>
      <c r="Q13" s="245"/>
      <c r="R13" s="245"/>
      <c r="S13" s="245"/>
    </row>
    <row r="14" spans="2:19" s="235" customFormat="1" ht="15.75" customHeight="1" thickBot="1">
      <c r="B14" s="209"/>
      <c r="C14" s="368"/>
      <c r="D14" s="369"/>
      <c r="E14" s="369"/>
      <c r="F14" s="369"/>
      <c r="G14" s="369"/>
      <c r="H14" s="370"/>
      <c r="I14" s="209"/>
      <c r="J14" s="210"/>
      <c r="K14" s="210"/>
      <c r="L14" s="210"/>
      <c r="M14" s="245"/>
      <c r="N14" s="245"/>
      <c r="O14" s="245"/>
      <c r="P14" s="245"/>
      <c r="Q14" s="245"/>
      <c r="R14" s="245"/>
      <c r="S14" s="245"/>
    </row>
    <row r="15" spans="2:19" s="235" customFormat="1" ht="24.75" customHeight="1" thickBot="1" thickTop="1">
      <c r="B15" s="209">
        <v>1</v>
      </c>
      <c r="C15" s="211"/>
      <c r="D15" s="371" t="s">
        <v>102</v>
      </c>
      <c r="E15" s="372"/>
      <c r="F15" s="373"/>
      <c r="G15" s="373"/>
      <c r="H15" s="214"/>
      <c r="I15" s="209">
        <v>1</v>
      </c>
      <c r="J15" s="210"/>
      <c r="K15" s="374" t="s">
        <v>203</v>
      </c>
      <c r="L15" s="374"/>
      <c r="M15" s="245"/>
      <c r="N15" s="245"/>
      <c r="O15" s="245"/>
      <c r="P15" s="245"/>
      <c r="Q15" s="245"/>
      <c r="R15" s="245"/>
      <c r="S15" s="245"/>
    </row>
    <row r="16" spans="2:19" s="248" customFormat="1" ht="17.25" thickBot="1" thickTop="1">
      <c r="B16" s="347"/>
      <c r="C16" s="238"/>
      <c r="D16" s="239"/>
      <c r="E16" s="375"/>
      <c r="F16" s="375"/>
      <c r="G16" s="240"/>
      <c r="H16" s="241"/>
      <c r="I16" s="347"/>
      <c r="J16" s="348"/>
      <c r="K16" s="348"/>
      <c r="L16" s="348"/>
      <c r="M16" s="349"/>
      <c r="N16" s="349"/>
      <c r="O16" s="349"/>
      <c r="P16" s="349"/>
      <c r="Q16" s="349"/>
      <c r="R16" s="349"/>
      <c r="S16" s="349"/>
    </row>
    <row r="17" spans="2:19" s="235" customFormat="1" ht="18" customHeight="1" thickBot="1">
      <c r="B17" s="209"/>
      <c r="C17" s="211"/>
      <c r="D17" s="215" t="s">
        <v>28</v>
      </c>
      <c r="E17" s="216"/>
      <c r="F17" s="217"/>
      <c r="G17" s="218" t="s">
        <v>98</v>
      </c>
      <c r="H17" s="214"/>
      <c r="I17" s="209"/>
      <c r="J17" s="210"/>
      <c r="K17" s="210"/>
      <c r="L17" s="210"/>
      <c r="M17" s="245"/>
      <c r="N17" s="245"/>
      <c r="O17" s="245"/>
      <c r="P17" s="245"/>
      <c r="Q17" s="245"/>
      <c r="R17" s="245"/>
      <c r="S17" s="245"/>
    </row>
    <row r="18" spans="2:19" s="235" customFormat="1" ht="18" customHeight="1">
      <c r="B18" s="209">
        <v>1</v>
      </c>
      <c r="C18" s="211"/>
      <c r="D18" s="376" t="s">
        <v>92</v>
      </c>
      <c r="E18" s="376"/>
      <c r="F18" s="377"/>
      <c r="G18" s="219">
        <f>'1. Workstations'!J80</f>
        <v>0</v>
      </c>
      <c r="H18" s="214"/>
      <c r="I18" s="209">
        <v>1</v>
      </c>
      <c r="J18" s="210" t="s">
        <v>118</v>
      </c>
      <c r="K18" s="378" t="e">
        <f>G18/$G$38</f>
        <v>#DIV/0!</v>
      </c>
      <c r="L18" s="378"/>
      <c r="M18" s="245"/>
      <c r="N18" s="245"/>
      <c r="O18" s="245"/>
      <c r="P18" s="245"/>
      <c r="Q18" s="245"/>
      <c r="R18" s="245"/>
      <c r="S18" s="245"/>
    </row>
    <row r="19" spans="2:19" s="235" customFormat="1" ht="18" customHeight="1">
      <c r="B19" s="209">
        <v>2</v>
      </c>
      <c r="C19" s="211"/>
      <c r="D19" s="379" t="s">
        <v>93</v>
      </c>
      <c r="E19" s="379"/>
      <c r="F19" s="380"/>
      <c r="G19" s="381">
        <f>'2. Meetings '!H34</f>
        <v>0</v>
      </c>
      <c r="H19" s="214"/>
      <c r="I19" s="209">
        <v>2</v>
      </c>
      <c r="J19" s="210" t="s">
        <v>119</v>
      </c>
      <c r="K19" s="378" t="e">
        <f aca="true" t="shared" si="0" ref="K19:K33">G19/$G$38</f>
        <v>#DIV/0!</v>
      </c>
      <c r="L19" s="378"/>
      <c r="M19" s="245"/>
      <c r="N19" s="245"/>
      <c r="O19" s="245"/>
      <c r="P19" s="245"/>
      <c r="Q19" s="245"/>
      <c r="R19" s="245"/>
      <c r="S19" s="245"/>
    </row>
    <row r="20" spans="2:19" s="235" customFormat="1" ht="18" customHeight="1">
      <c r="B20" s="209">
        <v>3</v>
      </c>
      <c r="C20" s="211"/>
      <c r="D20" s="379" t="s">
        <v>27</v>
      </c>
      <c r="E20" s="379"/>
      <c r="F20" s="380"/>
      <c r="G20" s="381">
        <f>'3. Equipment and Storage'!F33</f>
        <v>0</v>
      </c>
      <c r="H20" s="214"/>
      <c r="I20" s="209">
        <v>3</v>
      </c>
      <c r="J20" s="210" t="s">
        <v>120</v>
      </c>
      <c r="K20" s="378" t="e">
        <f t="shared" si="0"/>
        <v>#DIV/0!</v>
      </c>
      <c r="L20" s="378"/>
      <c r="M20" s="245"/>
      <c r="N20" s="245"/>
      <c r="O20" s="245"/>
      <c r="P20" s="245"/>
      <c r="Q20" s="245"/>
      <c r="R20" s="245"/>
      <c r="S20" s="245"/>
    </row>
    <row r="21" spans="2:19" s="235" customFormat="1" ht="18" customHeight="1" thickBot="1">
      <c r="B21" s="209">
        <v>4</v>
      </c>
      <c r="C21" s="211"/>
      <c r="D21" s="382" t="s">
        <v>26</v>
      </c>
      <c r="E21" s="382"/>
      <c r="F21" s="383"/>
      <c r="G21" s="384">
        <f>'4. Other Office Support Areas'!H32</f>
        <v>0</v>
      </c>
      <c r="H21" s="214"/>
      <c r="I21" s="209">
        <v>4</v>
      </c>
      <c r="J21" s="210" t="s">
        <v>121</v>
      </c>
      <c r="K21" s="378" t="e">
        <f t="shared" si="0"/>
        <v>#DIV/0!</v>
      </c>
      <c r="L21" s="378"/>
      <c r="M21" s="245"/>
      <c r="N21" s="245"/>
      <c r="O21" s="245"/>
      <c r="P21" s="245"/>
      <c r="Q21" s="245"/>
      <c r="R21" s="245"/>
      <c r="S21" s="245"/>
    </row>
    <row r="22" spans="2:19" s="235" customFormat="1" ht="18" customHeight="1" thickBot="1" thickTop="1">
      <c r="B22" s="209">
        <v>5</v>
      </c>
      <c r="C22" s="211"/>
      <c r="D22" s="220" t="s">
        <v>29</v>
      </c>
      <c r="E22" s="221"/>
      <c r="F22" s="222"/>
      <c r="G22" s="223">
        <f>SUM(G18:G21)</f>
        <v>0</v>
      </c>
      <c r="H22" s="214"/>
      <c r="I22" s="209">
        <v>5</v>
      </c>
      <c r="J22" s="210" t="s">
        <v>276</v>
      </c>
      <c r="K22" s="378" t="e">
        <f t="shared" si="0"/>
        <v>#DIV/0!</v>
      </c>
      <c r="L22" s="385" t="e">
        <f>G22/G26</f>
        <v>#DIV/0!</v>
      </c>
      <c r="M22" s="245"/>
      <c r="N22" s="245"/>
      <c r="O22" s="245"/>
      <c r="P22" s="245"/>
      <c r="Q22" s="245"/>
      <c r="R22" s="245"/>
      <c r="S22" s="245"/>
    </row>
    <row r="23" spans="2:19" s="235" customFormat="1" ht="18" customHeight="1" thickTop="1">
      <c r="B23" s="209">
        <v>6</v>
      </c>
      <c r="C23" s="211"/>
      <c r="D23" s="224" t="s">
        <v>162</v>
      </c>
      <c r="E23" s="224"/>
      <c r="F23" s="225"/>
      <c r="G23" s="226">
        <f>G22*0.4</f>
        <v>0</v>
      </c>
      <c r="H23" s="214"/>
      <c r="I23" s="209">
        <v>6</v>
      </c>
      <c r="J23" s="210" t="s">
        <v>173</v>
      </c>
      <c r="K23" s="378" t="e">
        <f t="shared" si="0"/>
        <v>#DIV/0!</v>
      </c>
      <c r="L23" s="385" t="e">
        <f>G23/G26</f>
        <v>#DIV/0!</v>
      </c>
      <c r="M23" s="386" t="e">
        <f>G23/G24</f>
        <v>#DIV/0!</v>
      </c>
      <c r="N23" s="245" t="s">
        <v>168</v>
      </c>
      <c r="O23" s="245"/>
      <c r="P23" s="386" t="e">
        <f>1-M23</f>
        <v>#DIV/0!</v>
      </c>
      <c r="Q23" s="245"/>
      <c r="R23" s="245"/>
      <c r="S23" s="245"/>
    </row>
    <row r="24" spans="2:19" s="235" customFormat="1" ht="18" customHeight="1">
      <c r="B24" s="209">
        <v>7</v>
      </c>
      <c r="C24" s="211"/>
      <c r="D24" s="227" t="s">
        <v>180</v>
      </c>
      <c r="E24" s="227"/>
      <c r="F24" s="227"/>
      <c r="G24" s="228">
        <f>SUM(G22:G23)</f>
        <v>0</v>
      </c>
      <c r="H24" s="214"/>
      <c r="I24" s="209">
        <v>7</v>
      </c>
      <c r="J24" s="210" t="s">
        <v>122</v>
      </c>
      <c r="K24" s="378" t="e">
        <f t="shared" si="0"/>
        <v>#DIV/0!</v>
      </c>
      <c r="L24" s="378"/>
      <c r="M24" s="387" t="e">
        <f>G24/G22</f>
        <v>#DIV/0!</v>
      </c>
      <c r="N24" s="349" t="s">
        <v>178</v>
      </c>
      <c r="O24" s="245"/>
      <c r="P24" s="245"/>
      <c r="Q24" s="245"/>
      <c r="R24" s="245"/>
      <c r="S24" s="245"/>
    </row>
    <row r="25" spans="2:19" s="235" customFormat="1" ht="18" customHeight="1" thickBot="1">
      <c r="B25" s="209">
        <v>8</v>
      </c>
      <c r="C25" s="211"/>
      <c r="D25" s="229" t="s">
        <v>2</v>
      </c>
      <c r="E25" s="229"/>
      <c r="F25" s="229"/>
      <c r="G25" s="230">
        <f>G24*0.1</f>
        <v>0</v>
      </c>
      <c r="H25" s="214"/>
      <c r="I25" s="209">
        <v>8</v>
      </c>
      <c r="J25" s="210" t="s">
        <v>174</v>
      </c>
      <c r="K25" s="378" t="e">
        <f t="shared" si="0"/>
        <v>#DIV/0!</v>
      </c>
      <c r="L25" s="385" t="e">
        <f>G25/G26</f>
        <v>#DIV/0!</v>
      </c>
      <c r="M25" s="386" t="e">
        <f>G25/G26</f>
        <v>#DIV/0!</v>
      </c>
      <c r="N25" s="245" t="s">
        <v>169</v>
      </c>
      <c r="O25" s="245"/>
      <c r="P25" s="386" t="e">
        <f>1-M25</f>
        <v>#DIV/0!</v>
      </c>
      <c r="Q25" s="245"/>
      <c r="R25" s="245"/>
      <c r="S25" s="245"/>
    </row>
    <row r="26" spans="2:19" s="235" customFormat="1" ht="18" customHeight="1" thickTop="1">
      <c r="B26" s="209">
        <v>9</v>
      </c>
      <c r="C26" s="211"/>
      <c r="D26" s="231" t="s">
        <v>181</v>
      </c>
      <c r="E26" s="232"/>
      <c r="F26" s="233"/>
      <c r="G26" s="234">
        <f>G24+G25</f>
        <v>0</v>
      </c>
      <c r="H26" s="214"/>
      <c r="I26" s="209">
        <v>9</v>
      </c>
      <c r="J26" s="210" t="s">
        <v>123</v>
      </c>
      <c r="K26" s="378" t="e">
        <f t="shared" si="0"/>
        <v>#DIV/0!</v>
      </c>
      <c r="L26" s="378"/>
      <c r="M26" s="387" t="e">
        <f>G26/G24</f>
        <v>#DIV/0!</v>
      </c>
      <c r="N26" s="349" t="s">
        <v>178</v>
      </c>
      <c r="O26" s="245"/>
      <c r="P26" s="245"/>
      <c r="Q26" s="245"/>
      <c r="R26" s="245"/>
      <c r="S26" s="245"/>
    </row>
    <row r="27" spans="2:19" s="235" customFormat="1" ht="18" customHeight="1" thickBot="1">
      <c r="B27" s="209"/>
      <c r="C27" s="211"/>
      <c r="D27" s="212"/>
      <c r="E27" s="388"/>
      <c r="F27" s="388"/>
      <c r="G27" s="389"/>
      <c r="H27" s="390"/>
      <c r="I27" s="209"/>
      <c r="J27" s="210"/>
      <c r="K27" s="210"/>
      <c r="L27" s="210"/>
      <c r="M27" s="245"/>
      <c r="N27" s="245"/>
      <c r="O27" s="245"/>
      <c r="P27" s="245"/>
      <c r="Q27" s="245"/>
      <c r="R27" s="245"/>
      <c r="S27" s="245"/>
    </row>
    <row r="28" spans="2:19" s="235" customFormat="1" ht="18" customHeight="1" thickBot="1">
      <c r="B28" s="209"/>
      <c r="C28" s="211"/>
      <c r="D28" s="391" t="s">
        <v>209</v>
      </c>
      <c r="E28" s="216"/>
      <c r="F28" s="392"/>
      <c r="G28" s="218" t="s">
        <v>98</v>
      </c>
      <c r="H28" s="390"/>
      <c r="I28" s="209"/>
      <c r="J28" s="210"/>
      <c r="K28" s="210"/>
      <c r="L28" s="210"/>
      <c r="M28" s="245"/>
      <c r="N28" s="245"/>
      <c r="O28" s="245"/>
      <c r="P28" s="245"/>
      <c r="Q28" s="245"/>
      <c r="R28" s="245"/>
      <c r="S28" s="245"/>
    </row>
    <row r="29" spans="2:19" s="235" customFormat="1" ht="18" customHeight="1" thickBot="1">
      <c r="B29" s="209">
        <v>10</v>
      </c>
      <c r="C29" s="211"/>
      <c r="D29" s="393" t="s">
        <v>164</v>
      </c>
      <c r="E29" s="393"/>
      <c r="F29" s="394"/>
      <c r="G29" s="395">
        <f>'5. Special Areas'!H35</f>
        <v>0</v>
      </c>
      <c r="H29" s="390"/>
      <c r="I29" s="209">
        <v>10</v>
      </c>
      <c r="J29" s="396" t="s">
        <v>182</v>
      </c>
      <c r="K29" s="378" t="e">
        <f t="shared" si="0"/>
        <v>#DIV/0!</v>
      </c>
      <c r="L29" s="378"/>
      <c r="M29" s="245"/>
      <c r="N29" s="245"/>
      <c r="O29" s="245"/>
      <c r="P29" s="245"/>
      <c r="Q29" s="245"/>
      <c r="R29" s="245"/>
      <c r="S29" s="245"/>
    </row>
    <row r="30" spans="2:19" s="235" customFormat="1" ht="18" customHeight="1" thickTop="1">
      <c r="B30" s="209">
        <v>11</v>
      </c>
      <c r="C30" s="211"/>
      <c r="D30" s="224" t="s">
        <v>163</v>
      </c>
      <c r="E30" s="224"/>
      <c r="F30" s="225"/>
      <c r="G30" s="226">
        <f>G29*0.4</f>
        <v>0</v>
      </c>
      <c r="H30" s="390"/>
      <c r="I30" s="209">
        <v>11</v>
      </c>
      <c r="J30" s="210" t="s">
        <v>173</v>
      </c>
      <c r="K30" s="378" t="e">
        <f t="shared" si="0"/>
        <v>#DIV/0!</v>
      </c>
      <c r="L30" s="378"/>
      <c r="M30" s="386" t="e">
        <f>G30/G31</f>
        <v>#DIV/0!</v>
      </c>
      <c r="N30" s="245" t="s">
        <v>168</v>
      </c>
      <c r="O30" s="245"/>
      <c r="P30" s="386" t="e">
        <f>1-M30</f>
        <v>#DIV/0!</v>
      </c>
      <c r="Q30" s="245"/>
      <c r="R30" s="245"/>
      <c r="S30" s="245"/>
    </row>
    <row r="31" spans="2:19" s="235" customFormat="1" ht="18" customHeight="1">
      <c r="B31" s="209">
        <v>12</v>
      </c>
      <c r="C31" s="211"/>
      <c r="D31" s="227" t="s">
        <v>183</v>
      </c>
      <c r="E31" s="227"/>
      <c r="F31" s="227"/>
      <c r="G31" s="228">
        <f>SUM(G29:G30)</f>
        <v>0</v>
      </c>
      <c r="H31" s="390"/>
      <c r="I31" s="209">
        <v>12</v>
      </c>
      <c r="J31" s="397" t="s">
        <v>124</v>
      </c>
      <c r="K31" s="378" t="e">
        <f t="shared" si="0"/>
        <v>#DIV/0!</v>
      </c>
      <c r="L31" s="378"/>
      <c r="M31" s="387" t="e">
        <f>G31/G29</f>
        <v>#DIV/0!</v>
      </c>
      <c r="N31" s="349" t="s">
        <v>178</v>
      </c>
      <c r="O31" s="245"/>
      <c r="P31" s="245"/>
      <c r="Q31" s="245"/>
      <c r="R31" s="245"/>
      <c r="S31" s="245"/>
    </row>
    <row r="32" spans="2:19" s="235" customFormat="1" ht="18" customHeight="1" thickBot="1">
      <c r="B32" s="209">
        <v>13</v>
      </c>
      <c r="C32" s="211"/>
      <c r="D32" s="398" t="s">
        <v>2</v>
      </c>
      <c r="E32" s="398"/>
      <c r="F32" s="398"/>
      <c r="G32" s="399">
        <f>G31*0.1</f>
        <v>0</v>
      </c>
      <c r="H32" s="390"/>
      <c r="I32" s="209">
        <v>13</v>
      </c>
      <c r="J32" s="210" t="s">
        <v>174</v>
      </c>
      <c r="K32" s="378" t="e">
        <f t="shared" si="0"/>
        <v>#DIV/0!</v>
      </c>
      <c r="L32" s="378"/>
      <c r="M32" s="386" t="e">
        <f>G32/G33</f>
        <v>#DIV/0!</v>
      </c>
      <c r="N32" s="245" t="s">
        <v>170</v>
      </c>
      <c r="O32" s="245"/>
      <c r="P32" s="386" t="e">
        <f>1-M32</f>
        <v>#DIV/0!</v>
      </c>
      <c r="Q32" s="245"/>
      <c r="R32" s="245"/>
      <c r="S32" s="245"/>
    </row>
    <row r="33" spans="2:19" s="235" customFormat="1" ht="18" customHeight="1" thickTop="1">
      <c r="B33" s="209">
        <v>14</v>
      </c>
      <c r="C33" s="211"/>
      <c r="D33" s="231" t="s">
        <v>184</v>
      </c>
      <c r="E33" s="233"/>
      <c r="F33" s="233"/>
      <c r="G33" s="234">
        <f>G31+G32</f>
        <v>0</v>
      </c>
      <c r="H33" s="390"/>
      <c r="I33" s="209">
        <v>14</v>
      </c>
      <c r="J33" s="397" t="s">
        <v>125</v>
      </c>
      <c r="K33" s="378" t="e">
        <f t="shared" si="0"/>
        <v>#DIV/0!</v>
      </c>
      <c r="L33" s="378"/>
      <c r="M33" s="387" t="e">
        <f>G33/G31</f>
        <v>#DIV/0!</v>
      </c>
      <c r="N33" s="349" t="s">
        <v>178</v>
      </c>
      <c r="O33" s="245"/>
      <c r="P33" s="245"/>
      <c r="Q33" s="245"/>
      <c r="R33" s="245"/>
      <c r="S33" s="245"/>
    </row>
    <row r="34" spans="2:19" s="235" customFormat="1" ht="18" customHeight="1">
      <c r="B34" s="209"/>
      <c r="C34" s="211"/>
      <c r="D34" s="212"/>
      <c r="E34" s="212"/>
      <c r="F34" s="388"/>
      <c r="G34" s="389"/>
      <c r="H34" s="390"/>
      <c r="I34" s="209"/>
      <c r="J34" s="397"/>
      <c r="K34" s="397"/>
      <c r="L34" s="397"/>
      <c r="M34" s="245"/>
      <c r="N34" s="245"/>
      <c r="O34" s="245"/>
      <c r="P34" s="245"/>
      <c r="Q34" s="245"/>
      <c r="R34" s="245"/>
      <c r="S34" s="245"/>
    </row>
    <row r="35" spans="2:19" s="235" customFormat="1" ht="18" customHeight="1" thickBot="1">
      <c r="B35" s="209"/>
      <c r="C35" s="211"/>
      <c r="D35" s="212"/>
      <c r="E35" s="212"/>
      <c r="F35" s="388"/>
      <c r="G35" s="389"/>
      <c r="H35" s="390"/>
      <c r="I35" s="209"/>
      <c r="J35" s="210"/>
      <c r="K35" s="210"/>
      <c r="L35" s="210"/>
      <c r="M35" s="245"/>
      <c r="N35" s="245"/>
      <c r="O35" s="245"/>
      <c r="P35" s="245"/>
      <c r="Q35" s="245"/>
      <c r="R35" s="245"/>
      <c r="S35" s="245"/>
    </row>
    <row r="36" spans="2:19" s="235" customFormat="1" ht="37.5" customHeight="1" thickTop="1">
      <c r="B36" s="209">
        <v>15</v>
      </c>
      <c r="C36" s="211"/>
      <c r="D36" s="440" t="s">
        <v>157</v>
      </c>
      <c r="E36" s="440"/>
      <c r="F36" s="441"/>
      <c r="G36" s="234">
        <f>G33+G26</f>
        <v>0</v>
      </c>
      <c r="H36" s="214"/>
      <c r="I36" s="209">
        <v>15</v>
      </c>
      <c r="J36" s="210" t="s">
        <v>126</v>
      </c>
      <c r="K36" s="378" t="e">
        <f>G36/$G$38</f>
        <v>#DIV/0!</v>
      </c>
      <c r="L36" s="378"/>
      <c r="M36" s="386" t="e">
        <f>(G23+G30)/G36</f>
        <v>#DIV/0!</v>
      </c>
      <c r="N36" s="245" t="s">
        <v>171</v>
      </c>
      <c r="O36" s="245"/>
      <c r="P36" s="386" t="e">
        <f>(G25+G32)/G36</f>
        <v>#DIV/0!</v>
      </c>
      <c r="Q36" s="245" t="s">
        <v>172</v>
      </c>
      <c r="R36" s="245"/>
      <c r="S36" s="245"/>
    </row>
    <row r="37" spans="2:19" s="235" customFormat="1" ht="18" customHeight="1">
      <c r="B37" s="209"/>
      <c r="C37" s="211"/>
      <c r="D37" s="212"/>
      <c r="E37" s="212"/>
      <c r="F37" s="212"/>
      <c r="G37" s="213"/>
      <c r="H37" s="214"/>
      <c r="I37" s="209"/>
      <c r="J37" s="210"/>
      <c r="K37" s="210"/>
      <c r="L37" s="210"/>
      <c r="M37" s="245"/>
      <c r="N37" s="245"/>
      <c r="O37" s="245"/>
      <c r="P37" s="245"/>
      <c r="Q37" s="245"/>
      <c r="R37" s="245"/>
      <c r="S37" s="245"/>
    </row>
    <row r="38" spans="2:19" s="235" customFormat="1" ht="18" customHeight="1">
      <c r="B38" s="209">
        <v>16</v>
      </c>
      <c r="C38" s="211"/>
      <c r="D38" s="212"/>
      <c r="E38" s="212"/>
      <c r="F38" s="236" t="s">
        <v>3</v>
      </c>
      <c r="G38" s="237">
        <f>'1. Workstations'!F80</f>
        <v>0</v>
      </c>
      <c r="H38" s="214"/>
      <c r="I38" s="209">
        <v>16</v>
      </c>
      <c r="J38" s="210" t="s">
        <v>154</v>
      </c>
      <c r="K38" s="210"/>
      <c r="L38" s="210"/>
      <c r="M38" s="245"/>
      <c r="N38" s="245"/>
      <c r="O38" s="245"/>
      <c r="P38" s="245"/>
      <c r="Q38" s="245"/>
      <c r="R38" s="245"/>
      <c r="S38" s="245"/>
    </row>
    <row r="39" spans="2:19" s="235" customFormat="1" ht="18" customHeight="1">
      <c r="B39" s="209">
        <v>17</v>
      </c>
      <c r="C39" s="211"/>
      <c r="D39" s="212"/>
      <c r="E39" s="212"/>
      <c r="F39" s="236" t="s">
        <v>165</v>
      </c>
      <c r="G39" s="237" t="e">
        <f>G26/G38</f>
        <v>#DIV/0!</v>
      </c>
      <c r="H39" s="214"/>
      <c r="I39" s="209">
        <v>17</v>
      </c>
      <c r="J39" s="210" t="s">
        <v>158</v>
      </c>
      <c r="K39" s="210"/>
      <c r="L39" s="210"/>
      <c r="M39" s="245"/>
      <c r="N39" s="245"/>
      <c r="O39" s="245"/>
      <c r="P39" s="245"/>
      <c r="Q39" s="245"/>
      <c r="R39" s="245"/>
      <c r="S39" s="245"/>
    </row>
    <row r="40" spans="2:19" s="248" customFormat="1" ht="18" customHeight="1">
      <c r="B40" s="347"/>
      <c r="C40" s="238"/>
      <c r="D40" s="239"/>
      <c r="E40" s="240"/>
      <c r="F40" s="240"/>
      <c r="G40" s="240"/>
      <c r="H40" s="241"/>
      <c r="I40" s="347"/>
      <c r="J40" s="348"/>
      <c r="K40" s="348"/>
      <c r="L40" s="348"/>
      <c r="M40" s="349"/>
      <c r="N40" s="349"/>
      <c r="O40" s="349"/>
      <c r="P40" s="349"/>
      <c r="Q40" s="349"/>
      <c r="R40" s="349"/>
      <c r="S40" s="349"/>
    </row>
    <row r="41" spans="2:19" s="235" customFormat="1" ht="18" customHeight="1">
      <c r="B41" s="209">
        <v>18</v>
      </c>
      <c r="C41" s="211"/>
      <c r="D41" s="212"/>
      <c r="E41" s="400"/>
      <c r="F41" s="401" t="s">
        <v>99</v>
      </c>
      <c r="G41" s="402">
        <v>215</v>
      </c>
      <c r="H41" s="403"/>
      <c r="I41" s="209">
        <v>18</v>
      </c>
      <c r="J41" s="404" t="s">
        <v>194</v>
      </c>
      <c r="K41" s="404"/>
      <c r="L41" s="404"/>
      <c r="M41" s="245"/>
      <c r="N41" s="245"/>
      <c r="O41" s="245"/>
      <c r="P41" s="245"/>
      <c r="Q41" s="245"/>
      <c r="R41" s="245"/>
      <c r="S41" s="245"/>
    </row>
    <row r="42" spans="2:19" s="235" customFormat="1" ht="18" customHeight="1">
      <c r="B42" s="209">
        <v>19</v>
      </c>
      <c r="C42" s="211"/>
      <c r="D42" s="212"/>
      <c r="E42" s="400"/>
      <c r="F42" s="401" t="s">
        <v>23</v>
      </c>
      <c r="G42" s="405" t="e">
        <f>$G$41-G39</f>
        <v>#DIV/0!</v>
      </c>
      <c r="H42" s="406"/>
      <c r="I42" s="209">
        <v>19</v>
      </c>
      <c r="J42" s="210" t="s">
        <v>206</v>
      </c>
      <c r="K42" s="210"/>
      <c r="L42" s="210"/>
      <c r="M42" s="245"/>
      <c r="N42" s="245"/>
      <c r="O42" s="245"/>
      <c r="P42" s="245"/>
      <c r="Q42" s="245"/>
      <c r="R42" s="245"/>
      <c r="S42" s="245"/>
    </row>
    <row r="43" spans="2:19" s="235" customFormat="1" ht="18" customHeight="1">
      <c r="B43" s="209"/>
      <c r="C43" s="211"/>
      <c r="D43" s="212"/>
      <c r="E43" s="400"/>
      <c r="F43" s="401"/>
      <c r="G43" s="407"/>
      <c r="H43" s="406"/>
      <c r="I43" s="209"/>
      <c r="J43" s="210"/>
      <c r="K43" s="210"/>
      <c r="L43" s="210"/>
      <c r="M43" s="245"/>
      <c r="N43" s="245"/>
      <c r="O43" s="245"/>
      <c r="P43" s="245"/>
      <c r="Q43" s="245"/>
      <c r="R43" s="245"/>
      <c r="S43" s="245"/>
    </row>
    <row r="44" spans="2:19" s="235" customFormat="1" ht="18" customHeight="1">
      <c r="B44" s="209">
        <v>21</v>
      </c>
      <c r="C44" s="211"/>
      <c r="D44" s="212"/>
      <c r="E44" s="400"/>
      <c r="F44" s="401" t="s">
        <v>100</v>
      </c>
      <c r="G44" s="408">
        <v>195</v>
      </c>
      <c r="H44" s="403"/>
      <c r="I44" s="209">
        <v>21</v>
      </c>
      <c r="J44" s="404" t="s">
        <v>195</v>
      </c>
      <c r="K44" s="404"/>
      <c r="L44" s="404"/>
      <c r="M44" s="245"/>
      <c r="N44" s="245"/>
      <c r="O44" s="245"/>
      <c r="P44" s="245"/>
      <c r="Q44" s="245"/>
      <c r="R44" s="245"/>
      <c r="S44" s="245"/>
    </row>
    <row r="45" spans="2:19" s="235" customFormat="1" ht="18" customHeight="1">
      <c r="B45" s="209">
        <v>22</v>
      </c>
      <c r="C45" s="211"/>
      <c r="D45" s="212"/>
      <c r="E45" s="400"/>
      <c r="F45" s="401" t="s">
        <v>152</v>
      </c>
      <c r="G45" s="409" t="e">
        <f>G24/G38</f>
        <v>#DIV/0!</v>
      </c>
      <c r="H45" s="406"/>
      <c r="I45" s="209">
        <v>22</v>
      </c>
      <c r="J45" s="210" t="s">
        <v>153</v>
      </c>
      <c r="K45" s="210"/>
      <c r="L45" s="210"/>
      <c r="M45" s="245"/>
      <c r="N45" s="245"/>
      <c r="O45" s="245"/>
      <c r="P45" s="245"/>
      <c r="Q45" s="245"/>
      <c r="R45" s="245"/>
      <c r="S45" s="245"/>
    </row>
    <row r="46" spans="2:19" s="235" customFormat="1" ht="18" customHeight="1">
      <c r="B46" s="209">
        <v>23</v>
      </c>
      <c r="C46" s="211"/>
      <c r="D46" s="212"/>
      <c r="E46" s="400"/>
      <c r="F46" s="401" t="s">
        <v>23</v>
      </c>
      <c r="G46" s="405" t="e">
        <f>$G$44-G45</f>
        <v>#DIV/0!</v>
      </c>
      <c r="H46" s="406"/>
      <c r="I46" s="209">
        <v>23</v>
      </c>
      <c r="J46" s="210" t="s">
        <v>207</v>
      </c>
      <c r="K46" s="210"/>
      <c r="L46" s="210"/>
      <c r="M46" s="245"/>
      <c r="N46" s="245"/>
      <c r="O46" s="245"/>
      <c r="P46" s="245"/>
      <c r="Q46" s="245"/>
      <c r="R46" s="245"/>
      <c r="S46" s="245"/>
    </row>
    <row r="47" spans="2:19" s="235" customFormat="1" ht="18" customHeight="1">
      <c r="B47" s="209"/>
      <c r="C47" s="211"/>
      <c r="D47" s="212"/>
      <c r="E47" s="400"/>
      <c r="F47" s="401"/>
      <c r="G47" s="407"/>
      <c r="H47" s="406"/>
      <c r="I47" s="209"/>
      <c r="J47" s="210"/>
      <c r="K47" s="210"/>
      <c r="L47" s="210"/>
      <c r="M47" s="245"/>
      <c r="N47" s="245"/>
      <c r="O47" s="245"/>
      <c r="P47" s="245"/>
      <c r="Q47" s="245"/>
      <c r="R47" s="245"/>
      <c r="S47" s="245"/>
    </row>
    <row r="48" spans="2:19" s="235" customFormat="1" ht="18" customHeight="1">
      <c r="B48" s="209">
        <v>24</v>
      </c>
      <c r="C48" s="211"/>
      <c r="D48" s="212"/>
      <c r="E48" s="400"/>
      <c r="F48" s="401" t="s">
        <v>101</v>
      </c>
      <c r="G48" s="410">
        <v>0.3</v>
      </c>
      <c r="H48" s="403"/>
      <c r="I48" s="209">
        <v>24</v>
      </c>
      <c r="J48" s="404" t="s">
        <v>196</v>
      </c>
      <c r="K48" s="404"/>
      <c r="L48" s="404"/>
      <c r="M48" s="245"/>
      <c r="N48" s="245"/>
      <c r="O48" s="245"/>
      <c r="P48" s="245"/>
      <c r="Q48" s="245"/>
      <c r="R48" s="245"/>
      <c r="S48" s="245"/>
    </row>
    <row r="49" spans="2:19" s="235" customFormat="1" ht="18" customHeight="1">
      <c r="B49" s="209">
        <v>25</v>
      </c>
      <c r="C49" s="211"/>
      <c r="D49" s="212"/>
      <c r="E49" s="400"/>
      <c r="F49" s="401" t="s">
        <v>24</v>
      </c>
      <c r="G49" s="410" t="e">
        <f>'1. Workstations'!J83</f>
        <v>#DIV/0!</v>
      </c>
      <c r="H49" s="406"/>
      <c r="I49" s="209">
        <v>25</v>
      </c>
      <c r="J49" s="210" t="s">
        <v>154</v>
      </c>
      <c r="K49" s="210"/>
      <c r="L49" s="210"/>
      <c r="M49" s="411"/>
      <c r="N49" s="245"/>
      <c r="O49" s="245"/>
      <c r="P49" s="245"/>
      <c r="Q49" s="245"/>
      <c r="R49" s="245"/>
      <c r="S49" s="245"/>
    </row>
    <row r="50" spans="2:19" s="235" customFormat="1" ht="18" customHeight="1">
      <c r="B50" s="209">
        <v>26</v>
      </c>
      <c r="C50" s="211"/>
      <c r="D50" s="212"/>
      <c r="E50" s="400"/>
      <c r="F50" s="236" t="s">
        <v>23</v>
      </c>
      <c r="G50" s="410" t="e">
        <f>$G$48-G49</f>
        <v>#DIV/0!</v>
      </c>
      <c r="H50" s="406"/>
      <c r="I50" s="209">
        <v>26</v>
      </c>
      <c r="J50" s="210" t="s">
        <v>208</v>
      </c>
      <c r="K50" s="210"/>
      <c r="L50" s="210"/>
      <c r="M50" s="245"/>
      <c r="N50" s="245"/>
      <c r="O50" s="245"/>
      <c r="P50" s="245"/>
      <c r="Q50" s="245"/>
      <c r="R50" s="245"/>
      <c r="S50" s="245"/>
    </row>
    <row r="51" spans="2:19" s="248" customFormat="1" ht="18" customHeight="1">
      <c r="B51" s="347"/>
      <c r="C51" s="238"/>
      <c r="D51" s="239"/>
      <c r="E51" s="240"/>
      <c r="F51" s="240"/>
      <c r="G51" s="240"/>
      <c r="H51" s="241"/>
      <c r="I51" s="347"/>
      <c r="J51" s="348"/>
      <c r="K51" s="348"/>
      <c r="L51" s="348"/>
      <c r="M51" s="349"/>
      <c r="N51" s="349"/>
      <c r="O51" s="349"/>
      <c r="P51" s="349"/>
      <c r="Q51" s="349"/>
      <c r="R51" s="349"/>
      <c r="S51" s="349"/>
    </row>
    <row r="52" spans="2:19" s="235" customFormat="1" ht="18" customHeight="1">
      <c r="B52" s="209">
        <v>27</v>
      </c>
      <c r="C52" s="211"/>
      <c r="D52" s="212"/>
      <c r="E52" s="212"/>
      <c r="F52" s="236" t="s">
        <v>166</v>
      </c>
      <c r="G52" s="237">
        <f>G24+G31</f>
        <v>0</v>
      </c>
      <c r="H52" s="214"/>
      <c r="I52" s="209">
        <v>27</v>
      </c>
      <c r="J52" s="210" t="s">
        <v>151</v>
      </c>
      <c r="K52" s="210"/>
      <c r="L52" s="210"/>
      <c r="M52" s="245"/>
      <c r="N52" s="245"/>
      <c r="O52" s="245"/>
      <c r="P52" s="245"/>
      <c r="Q52" s="245"/>
      <c r="R52" s="245"/>
      <c r="S52" s="245"/>
    </row>
    <row r="53" spans="2:19" s="235" customFormat="1" ht="18" customHeight="1">
      <c r="B53" s="209">
        <v>28</v>
      </c>
      <c r="C53" s="211"/>
      <c r="D53" s="212"/>
      <c r="E53" s="212"/>
      <c r="F53" s="236" t="s">
        <v>160</v>
      </c>
      <c r="G53" s="242" t="e">
        <f>G52/G36</f>
        <v>#DIV/0!</v>
      </c>
      <c r="H53" s="214"/>
      <c r="I53" s="209">
        <v>28</v>
      </c>
      <c r="J53" s="210" t="s">
        <v>161</v>
      </c>
      <c r="K53" s="210"/>
      <c r="L53" s="210"/>
      <c r="M53" s="245"/>
      <c r="N53" s="245"/>
      <c r="O53" s="245"/>
      <c r="P53" s="245"/>
      <c r="Q53" s="245"/>
      <c r="R53" s="245"/>
      <c r="S53" s="245"/>
    </row>
    <row r="54" spans="2:19" s="248" customFormat="1" ht="18" customHeight="1">
      <c r="B54" s="209">
        <v>29</v>
      </c>
      <c r="C54" s="238"/>
      <c r="D54" s="239"/>
      <c r="E54" s="240"/>
      <c r="F54" s="236" t="s">
        <v>155</v>
      </c>
      <c r="G54" s="237">
        <f>G22+G29</f>
        <v>0</v>
      </c>
      <c r="H54" s="214"/>
      <c r="I54" s="209">
        <v>29</v>
      </c>
      <c r="J54" s="210" t="s">
        <v>156</v>
      </c>
      <c r="K54" s="210"/>
      <c r="L54" s="210"/>
      <c r="M54" s="349"/>
      <c r="N54" s="349"/>
      <c r="O54" s="349"/>
      <c r="P54" s="349"/>
      <c r="Q54" s="349"/>
      <c r="R54" s="349"/>
      <c r="S54" s="349"/>
    </row>
    <row r="55" spans="2:19" s="235" customFormat="1" ht="18" customHeight="1">
      <c r="B55" s="209">
        <v>30</v>
      </c>
      <c r="C55" s="211"/>
      <c r="D55" s="212"/>
      <c r="E55" s="212"/>
      <c r="F55" s="236" t="s">
        <v>159</v>
      </c>
      <c r="G55" s="242" t="e">
        <f>G54/G52</f>
        <v>#DIV/0!</v>
      </c>
      <c r="H55" s="214"/>
      <c r="I55" s="209">
        <v>30</v>
      </c>
      <c r="J55" s="210" t="s">
        <v>167</v>
      </c>
      <c r="K55" s="210"/>
      <c r="L55" s="210"/>
      <c r="M55" s="245"/>
      <c r="N55" s="245"/>
      <c r="O55" s="245"/>
      <c r="P55" s="245"/>
      <c r="Q55" s="245"/>
      <c r="R55" s="245"/>
      <c r="S55" s="245"/>
    </row>
    <row r="56" spans="2:19" s="235" customFormat="1" ht="18" customHeight="1">
      <c r="B56" s="209">
        <v>31</v>
      </c>
      <c r="C56" s="211"/>
      <c r="D56" s="212"/>
      <c r="E56" s="212"/>
      <c r="F56" s="236" t="s">
        <v>204</v>
      </c>
      <c r="G56" s="242" t="e">
        <f>G22/G26</f>
        <v>#DIV/0!</v>
      </c>
      <c r="H56" s="214"/>
      <c r="I56" s="209">
        <v>31</v>
      </c>
      <c r="J56" s="210" t="s">
        <v>205</v>
      </c>
      <c r="K56" s="210"/>
      <c r="L56" s="210"/>
      <c r="M56" s="245"/>
      <c r="N56" s="245"/>
      <c r="O56" s="245"/>
      <c r="P56" s="245"/>
      <c r="Q56" s="245"/>
      <c r="R56" s="245"/>
      <c r="S56" s="245"/>
    </row>
    <row r="57" spans="2:19" s="235" customFormat="1" ht="18" customHeight="1">
      <c r="B57" s="209">
        <v>32</v>
      </c>
      <c r="C57" s="211"/>
      <c r="D57" s="212"/>
      <c r="E57" s="212"/>
      <c r="F57" s="236" t="s">
        <v>277</v>
      </c>
      <c r="G57" s="237">
        <f>ROUND(G52/0.8,-2)</f>
        <v>0</v>
      </c>
      <c r="H57" s="214"/>
      <c r="I57" s="209">
        <v>32</v>
      </c>
      <c r="J57" s="210" t="s">
        <v>278</v>
      </c>
      <c r="K57" s="210"/>
      <c r="L57" s="210"/>
      <c r="M57" s="386" t="e">
        <f>G52/G57</f>
        <v>#DIV/0!</v>
      </c>
      <c r="N57" s="245" t="s">
        <v>177</v>
      </c>
      <c r="O57" s="245"/>
      <c r="P57" s="412" t="e">
        <f>G54/G57</f>
        <v>#DIV/0!</v>
      </c>
      <c r="Q57" s="245" t="s">
        <v>176</v>
      </c>
      <c r="R57" s="412" t="e">
        <f>G36/G57</f>
        <v>#DIV/0!</v>
      </c>
      <c r="S57" s="245" t="s">
        <v>179</v>
      </c>
    </row>
    <row r="58" spans="2:19" s="235" customFormat="1" ht="18" customHeight="1">
      <c r="B58" s="209"/>
      <c r="C58" s="211"/>
      <c r="D58" s="212"/>
      <c r="E58" s="212"/>
      <c r="F58" s="212"/>
      <c r="G58" s="212"/>
      <c r="H58" s="214"/>
      <c r="I58" s="209"/>
      <c r="J58" s="210"/>
      <c r="K58" s="210"/>
      <c r="L58" s="210"/>
      <c r="M58" s="386"/>
      <c r="N58" s="245"/>
      <c r="O58" s="245"/>
      <c r="P58" s="412"/>
      <c r="Q58" s="245"/>
      <c r="R58" s="412"/>
      <c r="S58" s="245"/>
    </row>
    <row r="59" spans="2:19" s="235" customFormat="1" ht="18" customHeight="1">
      <c r="B59" s="209"/>
      <c r="C59" s="211"/>
      <c r="D59" s="212"/>
      <c r="E59" s="212"/>
      <c r="F59" s="413" t="s">
        <v>30</v>
      </c>
      <c r="G59" s="414">
        <f>'1. Workstations'!F86</f>
        <v>0</v>
      </c>
      <c r="H59" s="214"/>
      <c r="I59" s="209">
        <v>33</v>
      </c>
      <c r="J59" s="210" t="s">
        <v>274</v>
      </c>
      <c r="K59" s="210"/>
      <c r="L59" s="210"/>
      <c r="M59" s="386"/>
      <c r="N59" s="245"/>
      <c r="O59" s="245"/>
      <c r="P59" s="412"/>
      <c r="Q59" s="245"/>
      <c r="R59" s="412"/>
      <c r="S59" s="245"/>
    </row>
    <row r="60" spans="2:19" s="235" customFormat="1" ht="18" customHeight="1">
      <c r="B60" s="209"/>
      <c r="C60" s="211"/>
      <c r="D60" s="212"/>
      <c r="E60" s="212"/>
      <c r="F60" s="415" t="s">
        <v>33</v>
      </c>
      <c r="G60" s="252">
        <f>'1. Workstations'!F87</f>
        <v>0</v>
      </c>
      <c r="H60" s="214"/>
      <c r="I60" s="209">
        <v>34</v>
      </c>
      <c r="J60" s="210" t="s">
        <v>274</v>
      </c>
      <c r="K60" s="210"/>
      <c r="L60" s="210"/>
      <c r="M60" s="386"/>
      <c r="N60" s="245"/>
      <c r="O60" s="245"/>
      <c r="P60" s="412"/>
      <c r="Q60" s="245"/>
      <c r="R60" s="412"/>
      <c r="S60" s="245"/>
    </row>
    <row r="61" spans="2:19" s="235" customFormat="1" ht="18" customHeight="1" thickBot="1">
      <c r="B61" s="209"/>
      <c r="C61" s="211"/>
      <c r="D61" s="212"/>
      <c r="E61" s="212"/>
      <c r="F61" s="416" t="s">
        <v>32</v>
      </c>
      <c r="G61" s="252">
        <f>'1. Workstations'!F88</f>
        <v>0</v>
      </c>
      <c r="H61" s="214"/>
      <c r="I61" s="209">
        <v>35</v>
      </c>
      <c r="J61" s="210" t="s">
        <v>274</v>
      </c>
      <c r="K61" s="210"/>
      <c r="L61" s="210"/>
      <c r="M61" s="386"/>
      <c r="N61" s="245"/>
      <c r="O61" s="245"/>
      <c r="P61" s="412"/>
      <c r="Q61" s="245"/>
      <c r="R61" s="412"/>
      <c r="S61" s="245"/>
    </row>
    <row r="62" spans="2:19" s="235" customFormat="1" ht="18" customHeight="1">
      <c r="B62" s="209"/>
      <c r="C62" s="211"/>
      <c r="D62" s="212"/>
      <c r="E62" s="212"/>
      <c r="F62" s="417" t="s">
        <v>106</v>
      </c>
      <c r="G62" s="418">
        <f>SUM(G59:G61)</f>
        <v>0</v>
      </c>
      <c r="H62" s="214"/>
      <c r="I62" s="209">
        <v>36</v>
      </c>
      <c r="J62" s="210" t="s">
        <v>274</v>
      </c>
      <c r="K62" s="210"/>
      <c r="L62" s="210"/>
      <c r="M62" s="386"/>
      <c r="N62" s="245"/>
      <c r="O62" s="245"/>
      <c r="P62" s="412"/>
      <c r="Q62" s="245"/>
      <c r="R62" s="412"/>
      <c r="S62" s="245"/>
    </row>
    <row r="63" spans="2:19" s="235" customFormat="1" ht="18" customHeight="1">
      <c r="B63" s="209"/>
      <c r="C63" s="211"/>
      <c r="D63" s="212"/>
      <c r="E63" s="212"/>
      <c r="F63" s="236"/>
      <c r="G63" s="236"/>
      <c r="H63" s="214"/>
      <c r="I63" s="209"/>
      <c r="J63" s="210"/>
      <c r="K63" s="210"/>
      <c r="L63" s="210"/>
      <c r="M63" s="386"/>
      <c r="N63" s="245"/>
      <c r="O63" s="245"/>
      <c r="P63" s="412"/>
      <c r="Q63" s="245"/>
      <c r="R63" s="412"/>
      <c r="S63" s="245"/>
    </row>
    <row r="64" spans="2:19" s="248" customFormat="1" ht="18" customHeight="1">
      <c r="B64" s="347"/>
      <c r="C64" s="211"/>
      <c r="D64" s="212"/>
      <c r="F64" s="419" t="s">
        <v>271</v>
      </c>
      <c r="G64" s="420" t="str">
        <f>'1. Workstations'!H91</f>
        <v>No</v>
      </c>
      <c r="H64" s="241"/>
      <c r="I64" s="347">
        <v>37</v>
      </c>
      <c r="J64" s="210" t="s">
        <v>274</v>
      </c>
      <c r="K64" s="348"/>
      <c r="L64" s="348"/>
      <c r="M64" s="387" t="e">
        <f>G57/G52</f>
        <v>#DIV/0!</v>
      </c>
      <c r="N64" s="349" t="s">
        <v>178</v>
      </c>
      <c r="O64" s="349"/>
      <c r="P64" s="421" t="e">
        <f>G57/G54</f>
        <v>#DIV/0!</v>
      </c>
      <c r="Q64" s="349" t="s">
        <v>178</v>
      </c>
      <c r="R64" s="421" t="e">
        <f>G57/G36</f>
        <v>#DIV/0!</v>
      </c>
      <c r="S64" s="349" t="s">
        <v>178</v>
      </c>
    </row>
    <row r="65" spans="2:19" s="248" customFormat="1" ht="16.5" customHeight="1">
      <c r="B65" s="347"/>
      <c r="C65" s="211"/>
      <c r="D65" s="212"/>
      <c r="F65" s="419" t="s">
        <v>272</v>
      </c>
      <c r="G65" s="420">
        <f>'1. Workstations'!H92</f>
        <v>0</v>
      </c>
      <c r="H65" s="241"/>
      <c r="I65" s="347">
        <v>38</v>
      </c>
      <c r="J65" s="210" t="s">
        <v>274</v>
      </c>
      <c r="K65" s="348"/>
      <c r="L65" s="348"/>
      <c r="M65" s="349"/>
      <c r="N65" s="349"/>
      <c r="O65" s="349"/>
      <c r="P65" s="349"/>
      <c r="Q65" s="349"/>
      <c r="R65" s="349"/>
      <c r="S65" s="349"/>
    </row>
    <row r="66" spans="2:19" s="248" customFormat="1" ht="16.5" customHeight="1" thickBot="1">
      <c r="B66" s="347"/>
      <c r="C66" s="364"/>
      <c r="D66" s="422"/>
      <c r="E66" s="243"/>
      <c r="F66" s="243"/>
      <c r="G66" s="243"/>
      <c r="H66" s="244"/>
      <c r="I66" s="347"/>
      <c r="J66" s="348"/>
      <c r="K66" s="348"/>
      <c r="L66" s="348"/>
      <c r="M66" s="349"/>
      <c r="N66" s="349"/>
      <c r="O66" s="349"/>
      <c r="P66" s="349"/>
      <c r="Q66" s="349"/>
      <c r="R66" s="349"/>
      <c r="S66" s="349"/>
    </row>
    <row r="67" spans="2:19" s="248" customFormat="1" ht="16.5" customHeight="1">
      <c r="B67" s="347"/>
      <c r="D67" s="351"/>
      <c r="I67" s="347"/>
      <c r="J67" s="348"/>
      <c r="K67" s="348"/>
      <c r="L67" s="348"/>
      <c r="M67" s="349"/>
      <c r="N67" s="349"/>
      <c r="O67" s="349"/>
      <c r="P67" s="349"/>
      <c r="Q67" s="349"/>
      <c r="R67" s="349"/>
      <c r="S67" s="349"/>
    </row>
    <row r="68" spans="2:19" s="248" customFormat="1" ht="16.5" customHeight="1">
      <c r="B68" s="347"/>
      <c r="D68" s="351"/>
      <c r="I68" s="347"/>
      <c r="J68" s="348"/>
      <c r="K68" s="348"/>
      <c r="L68" s="348"/>
      <c r="M68" s="349"/>
      <c r="N68" s="349"/>
      <c r="O68" s="349"/>
      <c r="P68" s="349"/>
      <c r="Q68" s="349"/>
      <c r="R68" s="349"/>
      <c r="S68" s="349"/>
    </row>
    <row r="69" spans="2:19" s="248" customFormat="1" ht="12.75">
      <c r="B69" s="347"/>
      <c r="D69" s="351"/>
      <c r="I69" s="347"/>
      <c r="J69" s="348"/>
      <c r="K69" s="348"/>
      <c r="L69" s="348"/>
      <c r="M69" s="349"/>
      <c r="N69" s="349"/>
      <c r="O69" s="349"/>
      <c r="P69" s="349"/>
      <c r="Q69" s="349"/>
      <c r="R69" s="349"/>
      <c r="S69" s="349"/>
    </row>
    <row r="70" spans="2:19" s="248" customFormat="1" ht="12.75">
      <c r="B70" s="347"/>
      <c r="D70" s="351"/>
      <c r="I70" s="347"/>
      <c r="J70" s="348"/>
      <c r="K70" s="348"/>
      <c r="L70" s="348"/>
      <c r="M70" s="349"/>
      <c r="N70" s="349"/>
      <c r="O70" s="349"/>
      <c r="P70" s="349"/>
      <c r="Q70" s="349"/>
      <c r="R70" s="349"/>
      <c r="S70" s="349"/>
    </row>
    <row r="71" spans="2:19" s="248" customFormat="1" ht="12.75">
      <c r="B71" s="347"/>
      <c r="D71" s="351"/>
      <c r="I71" s="347"/>
      <c r="J71" s="348"/>
      <c r="K71" s="348"/>
      <c r="L71" s="348"/>
      <c r="M71" s="349"/>
      <c r="N71" s="349"/>
      <c r="O71" s="349"/>
      <c r="P71" s="349"/>
      <c r="Q71" s="349"/>
      <c r="R71" s="349"/>
      <c r="S71" s="349"/>
    </row>
    <row r="72" spans="2:19" s="248" customFormat="1" ht="12.75">
      <c r="B72" s="347"/>
      <c r="D72" s="351"/>
      <c r="I72" s="347"/>
      <c r="J72" s="348"/>
      <c r="K72" s="348"/>
      <c r="L72" s="348"/>
      <c r="M72" s="349"/>
      <c r="N72" s="349"/>
      <c r="O72" s="349"/>
      <c r="P72" s="349"/>
      <c r="Q72" s="349"/>
      <c r="R72" s="349"/>
      <c r="S72" s="349"/>
    </row>
    <row r="73" spans="2:19" s="248" customFormat="1" ht="12.75">
      <c r="B73" s="347"/>
      <c r="D73" s="351"/>
      <c r="I73" s="347"/>
      <c r="J73" s="348"/>
      <c r="K73" s="348"/>
      <c r="L73" s="348"/>
      <c r="M73" s="349"/>
      <c r="N73" s="349"/>
      <c r="O73" s="349"/>
      <c r="P73" s="349"/>
      <c r="Q73" s="349"/>
      <c r="R73" s="349"/>
      <c r="S73" s="349"/>
    </row>
    <row r="74" spans="2:19" s="248" customFormat="1" ht="12.75">
      <c r="B74" s="347"/>
      <c r="D74" s="351"/>
      <c r="I74" s="347"/>
      <c r="J74" s="348"/>
      <c r="K74" s="348"/>
      <c r="L74" s="348"/>
      <c r="M74" s="349"/>
      <c r="N74" s="349"/>
      <c r="O74" s="349"/>
      <c r="P74" s="349"/>
      <c r="Q74" s="349"/>
      <c r="R74" s="349"/>
      <c r="S74" s="349"/>
    </row>
    <row r="75" spans="2:19" s="248" customFormat="1" ht="12.75">
      <c r="B75" s="347"/>
      <c r="D75" s="351"/>
      <c r="I75" s="347"/>
      <c r="J75" s="348"/>
      <c r="K75" s="348"/>
      <c r="L75" s="348"/>
      <c r="M75" s="349"/>
      <c r="N75" s="349"/>
      <c r="O75" s="349"/>
      <c r="P75" s="349"/>
      <c r="Q75" s="349"/>
      <c r="R75" s="349"/>
      <c r="S75" s="349"/>
    </row>
  </sheetData>
  <sheetProtection password="CBEB" sheet="1" objects="1" scenarios="1" selectLockedCells="1"/>
  <mergeCells count="2">
    <mergeCell ref="D2:G2"/>
    <mergeCell ref="D36:F36"/>
  </mergeCells>
  <conditionalFormatting sqref="G42 G50 G46">
    <cfRule type="cellIs" priority="9" dxfId="5" operator="lessThan">
      <formula>0</formula>
    </cfRule>
    <cfRule type="cellIs" priority="10" dxfId="6" operator="greaterThanOrEqual">
      <formula>0</formula>
    </cfRule>
  </conditionalFormatting>
  <dataValidations count="7">
    <dataValidation allowBlank="1" showInputMessage="1" showErrorMessage="1" promptTitle="Email" prompt="Insert your email address" sqref="E12"/>
    <dataValidation allowBlank="1" showInputMessage="1" showErrorMessage="1" promptTitle="Phone" prompt="Insert your phone number" sqref="E11"/>
    <dataValidation allowBlank="1" showInputMessage="1" showErrorMessage="1" promptTitle="Agency" prompt="Insert the name of your agency" sqref="E10"/>
    <dataValidation allowBlank="1" showInputMessage="1" showErrorMessage="1" promptTitle="Title" prompt="Insert you title" sqref="E9"/>
    <dataValidation allowBlank="1" showInputMessage="1" showErrorMessage="1" promptTitle="Name" prompt="Insert your name" sqref="E8"/>
    <dataValidation allowBlank="1" showInputMessage="1" showErrorMessage="1" promptTitle="Title" prompt="Insert project title" sqref="E7"/>
    <dataValidation type="date" operator="greaterThan" allowBlank="1" showInputMessage="1" showErrorMessage="1" promptTitle="Insert Submission Date" prompt="&lt;Month, Day, Year&gt;" sqref="E6">
      <formula1>42177</formula1>
    </dataValidation>
  </dataValidations>
  <printOptions/>
  <pageMargins left="0.75" right="0.75" top="1" bottom="1" header="0.5" footer="0.5"/>
  <pageSetup fitToHeight="3" fitToWidth="1" orientation="portrait" r:id="rId2"/>
  <headerFooter alignWithMargins="0">
    <oddFooter>&amp;L&amp;K000000Functional (Detailed) - Summary&amp;C&amp;K000000DRAFT&amp;R&amp;K000000&amp;D</oddFooter>
  </headerFooter>
  <drawing r:id="rId1"/>
</worksheet>
</file>

<file path=xl/worksheets/sheet2.xml><?xml version="1.0" encoding="utf-8"?>
<worksheet xmlns="http://schemas.openxmlformats.org/spreadsheetml/2006/main" xmlns:r="http://schemas.openxmlformats.org/officeDocument/2006/relationships">
  <sheetPr>
    <tabColor rgb="FF3366FF"/>
    <pageSetUpPr fitToPage="1"/>
  </sheetPr>
  <dimension ref="A3:R156"/>
  <sheetViews>
    <sheetView showGridLines="0" zoomScale="80" zoomScaleNormal="80" workbookViewId="0" topLeftCell="A61">
      <selection activeCell="H13" sqref="H13"/>
    </sheetView>
  </sheetViews>
  <sheetFormatPr defaultColWidth="11" defaultRowHeight="12.75" outlineLevelRow="1" outlineLevelCol="1"/>
  <cols>
    <col min="1" max="1" width="6" style="435" customWidth="1"/>
    <col min="2" max="3" width="6" style="5" customWidth="1"/>
    <col min="4" max="4" width="36.83203125" style="5" customWidth="1"/>
    <col min="5" max="5" width="28.66015625" style="5" customWidth="1"/>
    <col min="6" max="6" width="9.16015625" style="5" customWidth="1"/>
    <col min="7" max="7" width="15" style="5" customWidth="1"/>
    <col min="8" max="8" width="10.66015625" style="5" customWidth="1"/>
    <col min="9" max="9" width="14" style="5" customWidth="1"/>
    <col min="10" max="10" width="29.5" style="21" customWidth="1"/>
    <col min="11" max="11" width="3.33203125" style="5" customWidth="1"/>
    <col min="12" max="12" width="38.16015625" style="17" customWidth="1"/>
    <col min="13" max="13" width="2.66015625" style="5" customWidth="1"/>
    <col min="14" max="14" width="12.66015625" style="17" hidden="1" customWidth="1" outlineLevel="1"/>
    <col min="15" max="15" width="11.16015625" style="5" hidden="1" customWidth="1" outlineLevel="1"/>
    <col min="16" max="17" width="11" style="5" hidden="1" customWidth="1" outlineLevel="1"/>
    <col min="18" max="18" width="3.33203125" style="5" customWidth="1" collapsed="1"/>
    <col min="19" max="16384" width="11" style="5" customWidth="1"/>
  </cols>
  <sheetData>
    <row r="1" ht="19.5" customHeight="1"/>
    <row r="2" ht="4.5" customHeight="1"/>
    <row r="3" spans="4:10" ht="168" customHeight="1">
      <c r="D3" s="451" t="s">
        <v>279</v>
      </c>
      <c r="E3" s="452"/>
      <c r="F3" s="452"/>
      <c r="G3" s="452"/>
      <c r="H3" s="452"/>
      <c r="I3" s="452"/>
      <c r="J3" s="453"/>
    </row>
    <row r="4" ht="15.75" customHeight="1" thickBot="1">
      <c r="J4" s="5"/>
    </row>
    <row r="5" spans="1:12" s="16" customFormat="1" ht="15.75" customHeight="1" thickTop="1">
      <c r="A5" s="435"/>
      <c r="D5" s="111"/>
      <c r="E5" s="111"/>
      <c r="F5" s="111"/>
      <c r="G5" s="111"/>
      <c r="H5" s="111"/>
      <c r="I5" s="111"/>
      <c r="J5" s="111"/>
      <c r="L5" s="19"/>
    </row>
    <row r="6" spans="1:14" s="16" customFormat="1" ht="15.75" customHeight="1">
      <c r="A6" s="435"/>
      <c r="D6" s="296" t="s">
        <v>0</v>
      </c>
      <c r="E6" s="295"/>
      <c r="F6" s="295"/>
      <c r="G6" s="297"/>
      <c r="I6" s="298" t="s">
        <v>1</v>
      </c>
      <c r="J6" s="297"/>
      <c r="L6" s="19"/>
      <c r="N6" s="19"/>
    </row>
    <row r="7" spans="1:14" s="16" customFormat="1" ht="15.75" customHeight="1">
      <c r="A7" s="435"/>
      <c r="D7" s="459">
        <f>'Functional (Detailed) Summary'!E7</f>
        <v>0</v>
      </c>
      <c r="E7" s="460"/>
      <c r="F7" s="460"/>
      <c r="G7" s="461"/>
      <c r="H7" s="294"/>
      <c r="I7" s="462">
        <f>'Functional (Detailed) Summary'!$E$6</f>
        <v>43328</v>
      </c>
      <c r="J7" s="463"/>
      <c r="L7" s="19"/>
      <c r="N7" s="19"/>
    </row>
    <row r="8" spans="4:14" ht="15.75" customHeight="1" thickBot="1">
      <c r="D8" s="90"/>
      <c r="E8" s="90"/>
      <c r="F8" s="90"/>
      <c r="G8" s="168"/>
      <c r="H8" s="90"/>
      <c r="I8" s="90"/>
      <c r="J8" s="90"/>
      <c r="N8" s="5"/>
    </row>
    <row r="9" spans="1:14" s="16" customFormat="1" ht="19.5" customHeight="1" thickBot="1" thickTop="1">
      <c r="A9" s="435"/>
      <c r="D9" s="78" t="s">
        <v>105</v>
      </c>
      <c r="E9" s="77"/>
      <c r="F9" s="77"/>
      <c r="G9" s="77"/>
      <c r="H9" s="77"/>
      <c r="I9" s="77"/>
      <c r="J9" s="77"/>
      <c r="L9" s="19"/>
      <c r="N9" s="19"/>
    </row>
    <row r="10" spans="1:12" s="16" customFormat="1" ht="19.5" customHeight="1" thickTop="1">
      <c r="A10" s="435"/>
      <c r="L10" s="19"/>
    </row>
    <row r="11" spans="4:14" ht="15.75" customHeight="1">
      <c r="D11" s="300" t="s">
        <v>273</v>
      </c>
      <c r="E11" s="319"/>
      <c r="F11" s="319"/>
      <c r="G11" s="319"/>
      <c r="H11" s="319"/>
      <c r="I11" s="319"/>
      <c r="J11" s="320"/>
      <c r="N11" s="5"/>
    </row>
    <row r="12" spans="4:14" ht="15.75" customHeight="1">
      <c r="D12" s="321"/>
      <c r="E12" s="28"/>
      <c r="F12" s="28"/>
      <c r="G12" s="28"/>
      <c r="H12" s="28"/>
      <c r="I12" s="28"/>
      <c r="J12" s="322"/>
      <c r="N12" s="5"/>
    </row>
    <row r="13" spans="4:14" ht="15.75" customHeight="1">
      <c r="D13" s="321"/>
      <c r="F13" s="28"/>
      <c r="G13" s="313" t="s">
        <v>286</v>
      </c>
      <c r="H13" s="312">
        <v>0</v>
      </c>
      <c r="I13" s="256"/>
      <c r="J13" s="323"/>
      <c r="N13" s="5"/>
    </row>
    <row r="14" spans="4:14" ht="15.75" customHeight="1">
      <c r="D14" s="321"/>
      <c r="F14" s="28"/>
      <c r="G14" s="313" t="s">
        <v>297</v>
      </c>
      <c r="H14" s="312">
        <v>0</v>
      </c>
      <c r="I14" s="256"/>
      <c r="J14" s="323"/>
      <c r="N14" s="5"/>
    </row>
    <row r="15" spans="4:14" ht="15.75" customHeight="1" thickBot="1">
      <c r="D15" s="321"/>
      <c r="F15" s="28"/>
      <c r="G15" s="313" t="s">
        <v>298</v>
      </c>
      <c r="H15" s="312">
        <v>0</v>
      </c>
      <c r="I15" s="256"/>
      <c r="J15" s="323"/>
      <c r="N15" s="5"/>
    </row>
    <row r="16" spans="4:14" ht="15.75" customHeight="1">
      <c r="D16" s="321"/>
      <c r="F16" s="30"/>
      <c r="G16" s="134" t="s">
        <v>106</v>
      </c>
      <c r="H16" s="338">
        <f>SUM(H13:H15)</f>
        <v>0</v>
      </c>
      <c r="I16" s="256"/>
      <c r="J16" s="323"/>
      <c r="N16" s="5"/>
    </row>
    <row r="17" spans="4:14" ht="15.75" customHeight="1">
      <c r="D17" s="321"/>
      <c r="F17" s="28"/>
      <c r="G17" s="28"/>
      <c r="H17" s="28"/>
      <c r="I17" s="28"/>
      <c r="J17" s="323"/>
      <c r="N17" s="5"/>
    </row>
    <row r="18" spans="4:14" ht="28.5" customHeight="1">
      <c r="D18" s="321"/>
      <c r="E18" s="442" t="s">
        <v>287</v>
      </c>
      <c r="F18" s="442"/>
      <c r="G18" s="442"/>
      <c r="H18" s="442"/>
      <c r="I18" s="442"/>
      <c r="J18" s="443"/>
      <c r="N18" s="5"/>
    </row>
    <row r="19" spans="4:14" ht="15.75" customHeight="1">
      <c r="D19" s="321"/>
      <c r="F19" s="28"/>
      <c r="G19" s="28"/>
      <c r="H19" s="28"/>
      <c r="I19" s="256"/>
      <c r="J19" s="323"/>
      <c r="N19" s="5"/>
    </row>
    <row r="20" spans="4:14" ht="15.75" customHeight="1">
      <c r="D20" s="326" t="s">
        <v>264</v>
      </c>
      <c r="F20" s="28"/>
      <c r="G20" s="28"/>
      <c r="H20" s="262" t="s">
        <v>266</v>
      </c>
      <c r="I20" s="256"/>
      <c r="J20" s="323"/>
      <c r="N20" s="5"/>
    </row>
    <row r="21" spans="4:14" ht="15.75" customHeight="1">
      <c r="D21" s="337" t="s">
        <v>267</v>
      </c>
      <c r="E21" s="327"/>
      <c r="F21" s="324"/>
      <c r="G21" s="325"/>
      <c r="H21" s="262">
        <f>IF(H20="No",0,"Enter Value")</f>
        <v>0</v>
      </c>
      <c r="I21" s="324"/>
      <c r="J21" s="325"/>
      <c r="N21" s="5"/>
    </row>
    <row r="22" spans="4:14" ht="15.75" customHeight="1">
      <c r="D22" s="256"/>
      <c r="E22" s="256"/>
      <c r="F22" s="256"/>
      <c r="G22" s="256"/>
      <c r="H22" s="256"/>
      <c r="I22" s="256"/>
      <c r="J22" s="256"/>
      <c r="N22" s="5"/>
    </row>
    <row r="23" spans="4:14" ht="15.75" customHeight="1">
      <c r="D23" s="90"/>
      <c r="E23" s="90"/>
      <c r="F23" s="90"/>
      <c r="G23" s="168"/>
      <c r="H23" s="90"/>
      <c r="I23" s="90"/>
      <c r="J23" s="90"/>
      <c r="N23" s="5"/>
    </row>
    <row r="24" spans="1:17" s="104" customFormat="1" ht="12" customHeight="1">
      <c r="A24" s="436"/>
      <c r="D24" s="174" t="s">
        <v>134</v>
      </c>
      <c r="E24" s="106">
        <v>1</v>
      </c>
      <c r="F24" s="106">
        <v>2</v>
      </c>
      <c r="G24" s="106">
        <v>3</v>
      </c>
      <c r="H24" s="106">
        <v>4</v>
      </c>
      <c r="I24" s="106">
        <v>5</v>
      </c>
      <c r="J24" s="107">
        <v>6</v>
      </c>
      <c r="L24" s="105"/>
      <c r="N24" s="105" t="s">
        <v>16</v>
      </c>
      <c r="O24" s="105" t="s">
        <v>199</v>
      </c>
      <c r="P24" s="105" t="s">
        <v>200</v>
      </c>
      <c r="Q24" s="105" t="s">
        <v>201</v>
      </c>
    </row>
    <row r="25" spans="1:14" s="104" customFormat="1" ht="12" customHeight="1" thickBot="1">
      <c r="A25" s="436"/>
      <c r="D25" s="174" t="s">
        <v>135</v>
      </c>
      <c r="E25" s="108"/>
      <c r="F25" s="171"/>
      <c r="G25" s="108"/>
      <c r="H25" s="108"/>
      <c r="I25" s="172"/>
      <c r="J25" s="173" t="s">
        <v>202</v>
      </c>
      <c r="L25" s="105"/>
      <c r="N25" s="105"/>
    </row>
    <row r="26" spans="1:17" s="50" customFormat="1" ht="48.75" customHeight="1" thickBot="1">
      <c r="A26" s="435"/>
      <c r="D26" s="299" t="s">
        <v>114</v>
      </c>
      <c r="E26" s="63" t="s">
        <v>113</v>
      </c>
      <c r="F26" s="64" t="s">
        <v>129</v>
      </c>
      <c r="G26" s="65" t="s">
        <v>237</v>
      </c>
      <c r="H26" s="63" t="s">
        <v>4</v>
      </c>
      <c r="I26" s="64" t="s">
        <v>22</v>
      </c>
      <c r="J26" s="64" t="s">
        <v>185</v>
      </c>
      <c r="L26" s="79" t="s">
        <v>110</v>
      </c>
      <c r="N26" s="175" t="s">
        <v>198</v>
      </c>
      <c r="O26" s="175" t="s">
        <v>198</v>
      </c>
      <c r="P26" s="175" t="s">
        <v>198</v>
      </c>
      <c r="Q26" s="175" t="s">
        <v>198</v>
      </c>
    </row>
    <row r="27" spans="1:18" s="16" customFormat="1" ht="15.75" customHeight="1">
      <c r="A27" s="435"/>
      <c r="D27" s="267"/>
      <c r="E27" s="261"/>
      <c r="F27" s="262"/>
      <c r="G27" s="290" t="s">
        <v>197</v>
      </c>
      <c r="H27" s="249">
        <f aca="true" t="shared" si="0" ref="H27:H63">LOOKUP(G27,$E$143:$E$153,$F$143:$F$153)</f>
        <v>0</v>
      </c>
      <c r="I27" s="250" t="str">
        <f aca="true" t="shared" si="1" ref="I27:I63">LOOKUP(G27,$E$143:$E$153,$D$143:$D$153)</f>
        <v>Not Chosen</v>
      </c>
      <c r="J27" s="251">
        <f aca="true" t="shared" si="2" ref="J27:J63">F27*$H27</f>
        <v>0</v>
      </c>
      <c r="L27" s="275"/>
      <c r="N27" s="176">
        <f aca="true" t="shared" si="3" ref="N27:N79">IF(I27="Private Office",F27,0)</f>
        <v>0</v>
      </c>
      <c r="O27" s="176">
        <f aca="true" t="shared" si="4" ref="O27:O79">IF(E27="Budgeted FTE",F27,0)</f>
        <v>0</v>
      </c>
      <c r="P27" s="176">
        <f aca="true" t="shared" si="5" ref="P27:P79">IF(E27="Temporary FTE",F27,0)</f>
        <v>0</v>
      </c>
      <c r="Q27" s="177">
        <f aca="true" t="shared" si="6" ref="Q27:Q79">IF(E27="Other FTE",F27,0)</f>
        <v>0</v>
      </c>
      <c r="R27" s="50"/>
    </row>
    <row r="28" spans="1:18" s="16" customFormat="1" ht="15.75" customHeight="1">
      <c r="A28" s="435"/>
      <c r="D28" s="267"/>
      <c r="E28" s="261"/>
      <c r="F28" s="262"/>
      <c r="G28" s="290" t="s">
        <v>197</v>
      </c>
      <c r="H28" s="249">
        <f t="shared" si="0"/>
        <v>0</v>
      </c>
      <c r="I28" s="250" t="str">
        <f t="shared" si="1"/>
        <v>Not Chosen</v>
      </c>
      <c r="J28" s="251">
        <f t="shared" si="2"/>
        <v>0</v>
      </c>
      <c r="L28" s="275"/>
      <c r="N28" s="176">
        <f t="shared" si="3"/>
        <v>0</v>
      </c>
      <c r="O28" s="176">
        <f t="shared" si="4"/>
        <v>0</v>
      </c>
      <c r="P28" s="176">
        <f t="shared" si="5"/>
        <v>0</v>
      </c>
      <c r="Q28" s="177">
        <f t="shared" si="6"/>
        <v>0</v>
      </c>
      <c r="R28" s="50"/>
    </row>
    <row r="29" spans="1:18" s="16" customFormat="1" ht="15.75" customHeight="1">
      <c r="A29" s="435"/>
      <c r="D29" s="267"/>
      <c r="E29" s="261"/>
      <c r="F29" s="262"/>
      <c r="G29" s="290" t="s">
        <v>197</v>
      </c>
      <c r="H29" s="249">
        <f t="shared" si="0"/>
        <v>0</v>
      </c>
      <c r="I29" s="250" t="str">
        <f t="shared" si="1"/>
        <v>Not Chosen</v>
      </c>
      <c r="J29" s="251">
        <f t="shared" si="2"/>
        <v>0</v>
      </c>
      <c r="L29" s="275"/>
      <c r="N29" s="176">
        <f t="shared" si="3"/>
        <v>0</v>
      </c>
      <c r="O29" s="176">
        <f t="shared" si="4"/>
        <v>0</v>
      </c>
      <c r="P29" s="176">
        <f t="shared" si="5"/>
        <v>0</v>
      </c>
      <c r="Q29" s="177">
        <f t="shared" si="6"/>
        <v>0</v>
      </c>
      <c r="R29" s="50"/>
    </row>
    <row r="30" spans="1:18" s="16" customFormat="1" ht="15.75" customHeight="1">
      <c r="A30" s="435"/>
      <c r="D30" s="267"/>
      <c r="E30" s="261"/>
      <c r="F30" s="262"/>
      <c r="G30" s="290" t="s">
        <v>197</v>
      </c>
      <c r="H30" s="249">
        <f t="shared" si="0"/>
        <v>0</v>
      </c>
      <c r="I30" s="250" t="str">
        <f t="shared" si="1"/>
        <v>Not Chosen</v>
      </c>
      <c r="J30" s="251">
        <f t="shared" si="2"/>
        <v>0</v>
      </c>
      <c r="L30" s="275"/>
      <c r="N30" s="176">
        <f t="shared" si="3"/>
        <v>0</v>
      </c>
      <c r="O30" s="176">
        <f t="shared" si="4"/>
        <v>0</v>
      </c>
      <c r="P30" s="176">
        <f t="shared" si="5"/>
        <v>0</v>
      </c>
      <c r="Q30" s="177">
        <f t="shared" si="6"/>
        <v>0</v>
      </c>
      <c r="R30" s="50"/>
    </row>
    <row r="31" spans="1:18" s="16" customFormat="1" ht="15.75" customHeight="1">
      <c r="A31" s="435"/>
      <c r="D31" s="267"/>
      <c r="E31" s="261"/>
      <c r="F31" s="262"/>
      <c r="G31" s="290" t="s">
        <v>197</v>
      </c>
      <c r="H31" s="249">
        <f t="shared" si="0"/>
        <v>0</v>
      </c>
      <c r="I31" s="250" t="str">
        <f t="shared" si="1"/>
        <v>Not Chosen</v>
      </c>
      <c r="J31" s="251">
        <f t="shared" si="2"/>
        <v>0</v>
      </c>
      <c r="L31" s="275"/>
      <c r="N31" s="176">
        <f t="shared" si="3"/>
        <v>0</v>
      </c>
      <c r="O31" s="176">
        <f t="shared" si="4"/>
        <v>0</v>
      </c>
      <c r="P31" s="176">
        <f t="shared" si="5"/>
        <v>0</v>
      </c>
      <c r="Q31" s="177">
        <f t="shared" si="6"/>
        <v>0</v>
      </c>
      <c r="R31" s="50"/>
    </row>
    <row r="32" spans="1:18" s="16" customFormat="1" ht="15.75" customHeight="1">
      <c r="A32" s="435"/>
      <c r="D32" s="267"/>
      <c r="E32" s="261"/>
      <c r="F32" s="262"/>
      <c r="G32" s="290" t="s">
        <v>197</v>
      </c>
      <c r="H32" s="249">
        <f t="shared" si="0"/>
        <v>0</v>
      </c>
      <c r="I32" s="250" t="str">
        <f t="shared" si="1"/>
        <v>Not Chosen</v>
      </c>
      <c r="J32" s="251">
        <f t="shared" si="2"/>
        <v>0</v>
      </c>
      <c r="L32" s="275"/>
      <c r="N32" s="176">
        <f t="shared" si="3"/>
        <v>0</v>
      </c>
      <c r="O32" s="176">
        <f t="shared" si="4"/>
        <v>0</v>
      </c>
      <c r="P32" s="176">
        <f t="shared" si="5"/>
        <v>0</v>
      </c>
      <c r="Q32" s="177">
        <f t="shared" si="6"/>
        <v>0</v>
      </c>
      <c r="R32" s="50"/>
    </row>
    <row r="33" spans="1:18" s="16" customFormat="1" ht="15.75" customHeight="1">
      <c r="A33" s="435"/>
      <c r="D33" s="267"/>
      <c r="E33" s="261"/>
      <c r="F33" s="262"/>
      <c r="G33" s="290" t="s">
        <v>197</v>
      </c>
      <c r="H33" s="249">
        <f t="shared" si="0"/>
        <v>0</v>
      </c>
      <c r="I33" s="250" t="str">
        <f t="shared" si="1"/>
        <v>Not Chosen</v>
      </c>
      <c r="J33" s="251">
        <f t="shared" si="2"/>
        <v>0</v>
      </c>
      <c r="L33" s="275"/>
      <c r="N33" s="176">
        <f t="shared" si="3"/>
        <v>0</v>
      </c>
      <c r="O33" s="176">
        <f t="shared" si="4"/>
        <v>0</v>
      </c>
      <c r="P33" s="176">
        <f t="shared" si="5"/>
        <v>0</v>
      </c>
      <c r="Q33" s="177">
        <f t="shared" si="6"/>
        <v>0</v>
      </c>
      <c r="R33" s="50"/>
    </row>
    <row r="34" spans="1:18" s="16" customFormat="1" ht="15.75" customHeight="1">
      <c r="A34" s="435"/>
      <c r="D34" s="267"/>
      <c r="E34" s="261"/>
      <c r="F34" s="262"/>
      <c r="G34" s="290" t="s">
        <v>197</v>
      </c>
      <c r="H34" s="249">
        <f t="shared" si="0"/>
        <v>0</v>
      </c>
      <c r="I34" s="250" t="str">
        <f t="shared" si="1"/>
        <v>Not Chosen</v>
      </c>
      <c r="J34" s="251">
        <f t="shared" si="2"/>
        <v>0</v>
      </c>
      <c r="L34" s="275"/>
      <c r="N34" s="176">
        <f t="shared" si="3"/>
        <v>0</v>
      </c>
      <c r="O34" s="176">
        <f t="shared" si="4"/>
        <v>0</v>
      </c>
      <c r="P34" s="176">
        <f t="shared" si="5"/>
        <v>0</v>
      </c>
      <c r="Q34" s="177">
        <f t="shared" si="6"/>
        <v>0</v>
      </c>
      <c r="R34" s="50"/>
    </row>
    <row r="35" spans="1:18" s="16" customFormat="1" ht="15.75" customHeight="1">
      <c r="A35" s="435"/>
      <c r="D35" s="267"/>
      <c r="E35" s="261"/>
      <c r="F35" s="262"/>
      <c r="G35" s="290" t="s">
        <v>197</v>
      </c>
      <c r="H35" s="249">
        <f t="shared" si="0"/>
        <v>0</v>
      </c>
      <c r="I35" s="250" t="str">
        <f t="shared" si="1"/>
        <v>Not Chosen</v>
      </c>
      <c r="J35" s="251">
        <f t="shared" si="2"/>
        <v>0</v>
      </c>
      <c r="L35" s="275"/>
      <c r="N35" s="176">
        <f t="shared" si="3"/>
        <v>0</v>
      </c>
      <c r="O35" s="176">
        <f t="shared" si="4"/>
        <v>0</v>
      </c>
      <c r="P35" s="176">
        <f t="shared" si="5"/>
        <v>0</v>
      </c>
      <c r="Q35" s="177">
        <f t="shared" si="6"/>
        <v>0</v>
      </c>
      <c r="R35" s="50"/>
    </row>
    <row r="36" spans="1:17" s="16" customFormat="1" ht="15.75" customHeight="1">
      <c r="A36" s="435"/>
      <c r="D36" s="267"/>
      <c r="E36" s="261"/>
      <c r="F36" s="262"/>
      <c r="G36" s="290" t="s">
        <v>197</v>
      </c>
      <c r="H36" s="249">
        <f t="shared" si="0"/>
        <v>0</v>
      </c>
      <c r="I36" s="250" t="str">
        <f t="shared" si="1"/>
        <v>Not Chosen</v>
      </c>
      <c r="J36" s="251">
        <f t="shared" si="2"/>
        <v>0</v>
      </c>
      <c r="L36" s="275"/>
      <c r="N36" s="176">
        <f t="shared" si="3"/>
        <v>0</v>
      </c>
      <c r="O36" s="176">
        <f t="shared" si="4"/>
        <v>0</v>
      </c>
      <c r="P36" s="176">
        <f t="shared" si="5"/>
        <v>0</v>
      </c>
      <c r="Q36" s="177">
        <f t="shared" si="6"/>
        <v>0</v>
      </c>
    </row>
    <row r="37" spans="1:17" s="16" customFormat="1" ht="15.75" customHeight="1">
      <c r="A37" s="435"/>
      <c r="D37" s="267"/>
      <c r="E37" s="261"/>
      <c r="F37" s="262"/>
      <c r="G37" s="290" t="s">
        <v>197</v>
      </c>
      <c r="H37" s="249">
        <f t="shared" si="0"/>
        <v>0</v>
      </c>
      <c r="I37" s="250" t="str">
        <f t="shared" si="1"/>
        <v>Not Chosen</v>
      </c>
      <c r="J37" s="251">
        <f t="shared" si="2"/>
        <v>0</v>
      </c>
      <c r="L37" s="275"/>
      <c r="N37" s="176">
        <f t="shared" si="3"/>
        <v>0</v>
      </c>
      <c r="O37" s="176">
        <f t="shared" si="4"/>
        <v>0</v>
      </c>
      <c r="P37" s="176">
        <f t="shared" si="5"/>
        <v>0</v>
      </c>
      <c r="Q37" s="177">
        <f t="shared" si="6"/>
        <v>0</v>
      </c>
    </row>
    <row r="38" spans="1:17" s="16" customFormat="1" ht="15.75" customHeight="1">
      <c r="A38" s="435"/>
      <c r="D38" s="267"/>
      <c r="E38" s="261"/>
      <c r="F38" s="262"/>
      <c r="G38" s="290" t="s">
        <v>197</v>
      </c>
      <c r="H38" s="249">
        <f t="shared" si="0"/>
        <v>0</v>
      </c>
      <c r="I38" s="250" t="str">
        <f t="shared" si="1"/>
        <v>Not Chosen</v>
      </c>
      <c r="J38" s="251">
        <f t="shared" si="2"/>
        <v>0</v>
      </c>
      <c r="L38" s="275"/>
      <c r="N38" s="176">
        <f t="shared" si="3"/>
        <v>0</v>
      </c>
      <c r="O38" s="176">
        <f t="shared" si="4"/>
        <v>0</v>
      </c>
      <c r="P38" s="176">
        <f t="shared" si="5"/>
        <v>0</v>
      </c>
      <c r="Q38" s="177">
        <f t="shared" si="6"/>
        <v>0</v>
      </c>
    </row>
    <row r="39" spans="1:17" s="16" customFormat="1" ht="15.75" customHeight="1">
      <c r="A39" s="435"/>
      <c r="D39" s="267"/>
      <c r="E39" s="261"/>
      <c r="F39" s="262"/>
      <c r="G39" s="290" t="s">
        <v>197</v>
      </c>
      <c r="H39" s="249">
        <f t="shared" si="0"/>
        <v>0</v>
      </c>
      <c r="I39" s="250" t="str">
        <f t="shared" si="1"/>
        <v>Not Chosen</v>
      </c>
      <c r="J39" s="251">
        <f t="shared" si="2"/>
        <v>0</v>
      </c>
      <c r="L39" s="275"/>
      <c r="N39" s="176">
        <f t="shared" si="3"/>
        <v>0</v>
      </c>
      <c r="O39" s="176">
        <f t="shared" si="4"/>
        <v>0</v>
      </c>
      <c r="P39" s="176">
        <f t="shared" si="5"/>
        <v>0</v>
      </c>
      <c r="Q39" s="177">
        <f t="shared" si="6"/>
        <v>0</v>
      </c>
    </row>
    <row r="40" spans="1:17" s="16" customFormat="1" ht="15.75" customHeight="1">
      <c r="A40" s="435"/>
      <c r="D40" s="267"/>
      <c r="E40" s="261"/>
      <c r="F40" s="262"/>
      <c r="G40" s="290" t="s">
        <v>197</v>
      </c>
      <c r="H40" s="249">
        <f t="shared" si="0"/>
        <v>0</v>
      </c>
      <c r="I40" s="250" t="str">
        <f t="shared" si="1"/>
        <v>Not Chosen</v>
      </c>
      <c r="J40" s="251">
        <f t="shared" si="2"/>
        <v>0</v>
      </c>
      <c r="L40" s="275"/>
      <c r="N40" s="176">
        <f t="shared" si="3"/>
        <v>0</v>
      </c>
      <c r="O40" s="176">
        <f t="shared" si="4"/>
        <v>0</v>
      </c>
      <c r="P40" s="176">
        <f t="shared" si="5"/>
        <v>0</v>
      </c>
      <c r="Q40" s="177">
        <f t="shared" si="6"/>
        <v>0</v>
      </c>
    </row>
    <row r="41" spans="1:17" s="16" customFormat="1" ht="15.75" customHeight="1">
      <c r="A41" s="435"/>
      <c r="D41" s="267"/>
      <c r="E41" s="261"/>
      <c r="F41" s="262"/>
      <c r="G41" s="290" t="s">
        <v>197</v>
      </c>
      <c r="H41" s="249">
        <f t="shared" si="0"/>
        <v>0</v>
      </c>
      <c r="I41" s="250" t="str">
        <f t="shared" si="1"/>
        <v>Not Chosen</v>
      </c>
      <c r="J41" s="251">
        <f t="shared" si="2"/>
        <v>0</v>
      </c>
      <c r="L41" s="275"/>
      <c r="N41" s="176">
        <f t="shared" si="3"/>
        <v>0</v>
      </c>
      <c r="O41" s="176">
        <f t="shared" si="4"/>
        <v>0</v>
      </c>
      <c r="P41" s="176">
        <f t="shared" si="5"/>
        <v>0</v>
      </c>
      <c r="Q41" s="177">
        <f t="shared" si="6"/>
        <v>0</v>
      </c>
    </row>
    <row r="42" spans="1:17" s="16" customFormat="1" ht="15.75" customHeight="1">
      <c r="A42" s="435"/>
      <c r="D42" s="267"/>
      <c r="E42" s="261"/>
      <c r="F42" s="262"/>
      <c r="G42" s="290" t="s">
        <v>197</v>
      </c>
      <c r="H42" s="249">
        <f t="shared" si="0"/>
        <v>0</v>
      </c>
      <c r="I42" s="250" t="str">
        <f t="shared" si="1"/>
        <v>Not Chosen</v>
      </c>
      <c r="J42" s="251">
        <f t="shared" si="2"/>
        <v>0</v>
      </c>
      <c r="L42" s="275"/>
      <c r="N42" s="176">
        <f t="shared" si="3"/>
        <v>0</v>
      </c>
      <c r="O42" s="176">
        <f t="shared" si="4"/>
        <v>0</v>
      </c>
      <c r="P42" s="176">
        <f t="shared" si="5"/>
        <v>0</v>
      </c>
      <c r="Q42" s="177">
        <f t="shared" si="6"/>
        <v>0</v>
      </c>
    </row>
    <row r="43" spans="1:17" s="16" customFormat="1" ht="15.75" customHeight="1">
      <c r="A43" s="435"/>
      <c r="D43" s="267"/>
      <c r="E43" s="261"/>
      <c r="F43" s="262"/>
      <c r="G43" s="290" t="s">
        <v>197</v>
      </c>
      <c r="H43" s="249">
        <f t="shared" si="0"/>
        <v>0</v>
      </c>
      <c r="I43" s="250" t="str">
        <f t="shared" si="1"/>
        <v>Not Chosen</v>
      </c>
      <c r="J43" s="251">
        <f t="shared" si="2"/>
        <v>0</v>
      </c>
      <c r="L43" s="275"/>
      <c r="N43" s="176">
        <f t="shared" si="3"/>
        <v>0</v>
      </c>
      <c r="O43" s="176">
        <f t="shared" si="4"/>
        <v>0</v>
      </c>
      <c r="P43" s="176">
        <f t="shared" si="5"/>
        <v>0</v>
      </c>
      <c r="Q43" s="177">
        <f t="shared" si="6"/>
        <v>0</v>
      </c>
    </row>
    <row r="44" spans="1:17" s="16" customFormat="1" ht="15.75" customHeight="1">
      <c r="A44" s="435"/>
      <c r="D44" s="267"/>
      <c r="E44" s="261"/>
      <c r="F44" s="262"/>
      <c r="G44" s="290" t="s">
        <v>197</v>
      </c>
      <c r="H44" s="249">
        <f t="shared" si="0"/>
        <v>0</v>
      </c>
      <c r="I44" s="250" t="str">
        <f t="shared" si="1"/>
        <v>Not Chosen</v>
      </c>
      <c r="J44" s="251">
        <f t="shared" si="2"/>
        <v>0</v>
      </c>
      <c r="L44" s="275"/>
      <c r="N44" s="176">
        <f t="shared" si="3"/>
        <v>0</v>
      </c>
      <c r="O44" s="176">
        <f t="shared" si="4"/>
        <v>0</v>
      </c>
      <c r="P44" s="176">
        <f t="shared" si="5"/>
        <v>0</v>
      </c>
      <c r="Q44" s="177">
        <f t="shared" si="6"/>
        <v>0</v>
      </c>
    </row>
    <row r="45" spans="1:17" s="16" customFormat="1" ht="15.75" customHeight="1">
      <c r="A45" s="435"/>
      <c r="D45" s="267"/>
      <c r="E45" s="261"/>
      <c r="F45" s="262"/>
      <c r="G45" s="290" t="s">
        <v>197</v>
      </c>
      <c r="H45" s="249">
        <f t="shared" si="0"/>
        <v>0</v>
      </c>
      <c r="I45" s="250" t="str">
        <f t="shared" si="1"/>
        <v>Not Chosen</v>
      </c>
      <c r="J45" s="251">
        <f t="shared" si="2"/>
        <v>0</v>
      </c>
      <c r="L45" s="275"/>
      <c r="N45" s="176">
        <f t="shared" si="3"/>
        <v>0</v>
      </c>
      <c r="O45" s="176">
        <f t="shared" si="4"/>
        <v>0</v>
      </c>
      <c r="P45" s="176">
        <f t="shared" si="5"/>
        <v>0</v>
      </c>
      <c r="Q45" s="177">
        <f t="shared" si="6"/>
        <v>0</v>
      </c>
    </row>
    <row r="46" spans="1:17" s="16" customFormat="1" ht="15.75" customHeight="1">
      <c r="A46" s="435"/>
      <c r="D46" s="267"/>
      <c r="E46" s="261"/>
      <c r="F46" s="262"/>
      <c r="G46" s="290" t="s">
        <v>197</v>
      </c>
      <c r="H46" s="249">
        <f t="shared" si="0"/>
        <v>0</v>
      </c>
      <c r="I46" s="250" t="str">
        <f t="shared" si="1"/>
        <v>Not Chosen</v>
      </c>
      <c r="J46" s="251">
        <f t="shared" si="2"/>
        <v>0</v>
      </c>
      <c r="L46" s="275"/>
      <c r="N46" s="176">
        <f t="shared" si="3"/>
        <v>0</v>
      </c>
      <c r="O46" s="176">
        <f t="shared" si="4"/>
        <v>0</v>
      </c>
      <c r="P46" s="176">
        <f t="shared" si="5"/>
        <v>0</v>
      </c>
      <c r="Q46" s="177">
        <f t="shared" si="6"/>
        <v>0</v>
      </c>
    </row>
    <row r="47" spans="1:17" s="16" customFormat="1" ht="15.75" customHeight="1">
      <c r="A47" s="435"/>
      <c r="D47" s="267"/>
      <c r="E47" s="261"/>
      <c r="F47" s="262"/>
      <c r="G47" s="290" t="s">
        <v>197</v>
      </c>
      <c r="H47" s="249">
        <f t="shared" si="0"/>
        <v>0</v>
      </c>
      <c r="I47" s="250" t="str">
        <f t="shared" si="1"/>
        <v>Not Chosen</v>
      </c>
      <c r="J47" s="251">
        <f t="shared" si="2"/>
        <v>0</v>
      </c>
      <c r="L47" s="275"/>
      <c r="N47" s="176">
        <f t="shared" si="3"/>
        <v>0</v>
      </c>
      <c r="O47" s="176">
        <f t="shared" si="4"/>
        <v>0</v>
      </c>
      <c r="P47" s="176">
        <f t="shared" si="5"/>
        <v>0</v>
      </c>
      <c r="Q47" s="177">
        <f t="shared" si="6"/>
        <v>0</v>
      </c>
    </row>
    <row r="48" spans="1:17" s="16" customFormat="1" ht="15.75" customHeight="1">
      <c r="A48" s="435"/>
      <c r="D48" s="438"/>
      <c r="E48" s="261"/>
      <c r="F48" s="262"/>
      <c r="G48" s="290" t="s">
        <v>197</v>
      </c>
      <c r="H48" s="249">
        <f t="shared" si="0"/>
        <v>0</v>
      </c>
      <c r="I48" s="250" t="str">
        <f t="shared" si="1"/>
        <v>Not Chosen</v>
      </c>
      <c r="J48" s="251">
        <f t="shared" si="2"/>
        <v>0</v>
      </c>
      <c r="L48" s="275"/>
      <c r="N48" s="176">
        <f t="shared" si="3"/>
        <v>0</v>
      </c>
      <c r="O48" s="176">
        <f t="shared" si="4"/>
        <v>0</v>
      </c>
      <c r="P48" s="176">
        <f t="shared" si="5"/>
        <v>0</v>
      </c>
      <c r="Q48" s="177">
        <f t="shared" si="6"/>
        <v>0</v>
      </c>
    </row>
    <row r="49" spans="1:17" s="16" customFormat="1" ht="15.75" customHeight="1">
      <c r="A49" s="435"/>
      <c r="D49" s="267"/>
      <c r="E49" s="261"/>
      <c r="F49" s="262"/>
      <c r="G49" s="290" t="s">
        <v>197</v>
      </c>
      <c r="H49" s="249">
        <f t="shared" si="0"/>
        <v>0</v>
      </c>
      <c r="I49" s="250" t="str">
        <f t="shared" si="1"/>
        <v>Not Chosen</v>
      </c>
      <c r="J49" s="251">
        <f t="shared" si="2"/>
        <v>0</v>
      </c>
      <c r="L49" s="275"/>
      <c r="N49" s="176"/>
      <c r="O49" s="176"/>
      <c r="P49" s="176"/>
      <c r="Q49" s="177"/>
    </row>
    <row r="50" spans="1:17" s="16" customFormat="1" ht="15.75" customHeight="1">
      <c r="A50" s="435"/>
      <c r="D50" s="267"/>
      <c r="E50" s="261"/>
      <c r="F50" s="262"/>
      <c r="G50" s="290" t="s">
        <v>197</v>
      </c>
      <c r="H50" s="249">
        <f t="shared" si="0"/>
        <v>0</v>
      </c>
      <c r="I50" s="250" t="str">
        <f t="shared" si="1"/>
        <v>Not Chosen</v>
      </c>
      <c r="J50" s="251">
        <f t="shared" si="2"/>
        <v>0</v>
      </c>
      <c r="L50" s="275"/>
      <c r="N50" s="176"/>
      <c r="O50" s="176"/>
      <c r="P50" s="176"/>
      <c r="Q50" s="177"/>
    </row>
    <row r="51" spans="1:17" s="16" customFormat="1" ht="15.75" customHeight="1">
      <c r="A51" s="435"/>
      <c r="D51" s="267"/>
      <c r="E51" s="261"/>
      <c r="F51" s="262"/>
      <c r="G51" s="290" t="s">
        <v>197</v>
      </c>
      <c r="H51" s="249">
        <f t="shared" si="0"/>
        <v>0</v>
      </c>
      <c r="I51" s="250" t="str">
        <f t="shared" si="1"/>
        <v>Not Chosen</v>
      </c>
      <c r="J51" s="251">
        <f t="shared" si="2"/>
        <v>0</v>
      </c>
      <c r="L51" s="275"/>
      <c r="N51" s="176"/>
      <c r="O51" s="176"/>
      <c r="P51" s="176"/>
      <c r="Q51" s="177"/>
    </row>
    <row r="52" spans="1:17" s="16" customFormat="1" ht="15.75" customHeight="1">
      <c r="A52" s="435"/>
      <c r="D52" s="267"/>
      <c r="E52" s="261"/>
      <c r="F52" s="262"/>
      <c r="G52" s="290" t="s">
        <v>197</v>
      </c>
      <c r="H52" s="249">
        <f t="shared" si="0"/>
        <v>0</v>
      </c>
      <c r="I52" s="250" t="str">
        <f t="shared" si="1"/>
        <v>Not Chosen</v>
      </c>
      <c r="J52" s="251">
        <f t="shared" si="2"/>
        <v>0</v>
      </c>
      <c r="L52" s="275"/>
      <c r="N52" s="176"/>
      <c r="O52" s="176"/>
      <c r="P52" s="176"/>
      <c r="Q52" s="177"/>
    </row>
    <row r="53" spans="1:17" s="16" customFormat="1" ht="15.75" customHeight="1">
      <c r="A53" s="435"/>
      <c r="D53" s="267"/>
      <c r="E53" s="261"/>
      <c r="F53" s="262"/>
      <c r="G53" s="290" t="s">
        <v>197</v>
      </c>
      <c r="H53" s="249">
        <f t="shared" si="0"/>
        <v>0</v>
      </c>
      <c r="I53" s="250" t="str">
        <f t="shared" si="1"/>
        <v>Not Chosen</v>
      </c>
      <c r="J53" s="251">
        <f t="shared" si="2"/>
        <v>0</v>
      </c>
      <c r="L53" s="275"/>
      <c r="N53" s="176"/>
      <c r="O53" s="176"/>
      <c r="P53" s="176"/>
      <c r="Q53" s="177"/>
    </row>
    <row r="54" spans="1:17" s="16" customFormat="1" ht="15.75" customHeight="1">
      <c r="A54" s="435"/>
      <c r="D54" s="267"/>
      <c r="E54" s="261"/>
      <c r="F54" s="262"/>
      <c r="G54" s="290" t="s">
        <v>197</v>
      </c>
      <c r="H54" s="249">
        <f t="shared" si="0"/>
        <v>0</v>
      </c>
      <c r="I54" s="250" t="str">
        <f t="shared" si="1"/>
        <v>Not Chosen</v>
      </c>
      <c r="J54" s="251">
        <f t="shared" si="2"/>
        <v>0</v>
      </c>
      <c r="L54" s="275"/>
      <c r="N54" s="176"/>
      <c r="O54" s="176"/>
      <c r="P54" s="176"/>
      <c r="Q54" s="177"/>
    </row>
    <row r="55" spans="1:17" s="16" customFormat="1" ht="15.75" customHeight="1">
      <c r="A55" s="435"/>
      <c r="D55" s="267"/>
      <c r="E55" s="261"/>
      <c r="F55" s="262"/>
      <c r="G55" s="290" t="s">
        <v>197</v>
      </c>
      <c r="H55" s="249">
        <f t="shared" si="0"/>
        <v>0</v>
      </c>
      <c r="I55" s="250" t="str">
        <f t="shared" si="1"/>
        <v>Not Chosen</v>
      </c>
      <c r="J55" s="251">
        <f t="shared" si="2"/>
        <v>0</v>
      </c>
      <c r="L55" s="275"/>
      <c r="N55" s="176"/>
      <c r="O55" s="176"/>
      <c r="P55" s="176"/>
      <c r="Q55" s="177"/>
    </row>
    <row r="56" spans="1:17" s="16" customFormat="1" ht="15.75" customHeight="1">
      <c r="A56" s="435"/>
      <c r="D56" s="267"/>
      <c r="E56" s="261"/>
      <c r="F56" s="262"/>
      <c r="G56" s="290" t="s">
        <v>197</v>
      </c>
      <c r="H56" s="249">
        <f t="shared" si="0"/>
        <v>0</v>
      </c>
      <c r="I56" s="250" t="str">
        <f t="shared" si="1"/>
        <v>Not Chosen</v>
      </c>
      <c r="J56" s="251">
        <f t="shared" si="2"/>
        <v>0</v>
      </c>
      <c r="L56" s="275"/>
      <c r="N56" s="176"/>
      <c r="O56" s="176"/>
      <c r="P56" s="176"/>
      <c r="Q56" s="177"/>
    </row>
    <row r="57" spans="1:17" s="16" customFormat="1" ht="15.75" customHeight="1">
      <c r="A57" s="435"/>
      <c r="D57" s="267"/>
      <c r="E57" s="261"/>
      <c r="F57" s="262"/>
      <c r="G57" s="290" t="s">
        <v>197</v>
      </c>
      <c r="H57" s="249">
        <f t="shared" si="0"/>
        <v>0</v>
      </c>
      <c r="I57" s="250" t="str">
        <f t="shared" si="1"/>
        <v>Not Chosen</v>
      </c>
      <c r="J57" s="251">
        <f t="shared" si="2"/>
        <v>0</v>
      </c>
      <c r="L57" s="275"/>
      <c r="N57" s="176"/>
      <c r="O57" s="176"/>
      <c r="P57" s="176"/>
      <c r="Q57" s="177"/>
    </row>
    <row r="58" spans="1:17" s="16" customFormat="1" ht="15.75" customHeight="1">
      <c r="A58" s="435"/>
      <c r="D58" s="267"/>
      <c r="E58" s="261"/>
      <c r="F58" s="262"/>
      <c r="G58" s="290" t="s">
        <v>197</v>
      </c>
      <c r="H58" s="249">
        <f t="shared" si="0"/>
        <v>0</v>
      </c>
      <c r="I58" s="250" t="str">
        <f t="shared" si="1"/>
        <v>Not Chosen</v>
      </c>
      <c r="J58" s="251">
        <f t="shared" si="2"/>
        <v>0</v>
      </c>
      <c r="L58" s="275"/>
      <c r="N58" s="176"/>
      <c r="O58" s="176"/>
      <c r="P58" s="176"/>
      <c r="Q58" s="177"/>
    </row>
    <row r="59" spans="1:17" s="16" customFormat="1" ht="15.75" customHeight="1">
      <c r="A59" s="435"/>
      <c r="D59" s="267"/>
      <c r="E59" s="261"/>
      <c r="F59" s="262"/>
      <c r="G59" s="290" t="s">
        <v>197</v>
      </c>
      <c r="H59" s="249">
        <f t="shared" si="0"/>
        <v>0</v>
      </c>
      <c r="I59" s="250" t="str">
        <f t="shared" si="1"/>
        <v>Not Chosen</v>
      </c>
      <c r="J59" s="251">
        <f t="shared" si="2"/>
        <v>0</v>
      </c>
      <c r="L59" s="275"/>
      <c r="N59" s="176"/>
      <c r="O59" s="176"/>
      <c r="P59" s="176"/>
      <c r="Q59" s="177"/>
    </row>
    <row r="60" spans="1:17" s="16" customFormat="1" ht="15.75" customHeight="1">
      <c r="A60" s="435"/>
      <c r="D60" s="267"/>
      <c r="E60" s="261"/>
      <c r="F60" s="262"/>
      <c r="G60" s="290" t="s">
        <v>197</v>
      </c>
      <c r="H60" s="249">
        <f t="shared" si="0"/>
        <v>0</v>
      </c>
      <c r="I60" s="250" t="str">
        <f t="shared" si="1"/>
        <v>Not Chosen</v>
      </c>
      <c r="J60" s="251">
        <f t="shared" si="2"/>
        <v>0</v>
      </c>
      <c r="L60" s="275"/>
      <c r="N60" s="176">
        <f t="shared" si="3"/>
        <v>0</v>
      </c>
      <c r="O60" s="176">
        <f t="shared" si="4"/>
        <v>0</v>
      </c>
      <c r="P60" s="176">
        <f t="shared" si="5"/>
        <v>0</v>
      </c>
      <c r="Q60" s="177">
        <f t="shared" si="6"/>
        <v>0</v>
      </c>
    </row>
    <row r="61" spans="1:17" s="16" customFormat="1" ht="15.75" customHeight="1">
      <c r="A61" s="435"/>
      <c r="D61" s="267"/>
      <c r="E61" s="261"/>
      <c r="F61" s="262"/>
      <c r="G61" s="290" t="s">
        <v>197</v>
      </c>
      <c r="H61" s="249">
        <f t="shared" si="0"/>
        <v>0</v>
      </c>
      <c r="I61" s="250" t="str">
        <f t="shared" si="1"/>
        <v>Not Chosen</v>
      </c>
      <c r="J61" s="251">
        <f t="shared" si="2"/>
        <v>0</v>
      </c>
      <c r="L61" s="275"/>
      <c r="N61" s="176">
        <f t="shared" si="3"/>
        <v>0</v>
      </c>
      <c r="O61" s="176">
        <f t="shared" si="4"/>
        <v>0</v>
      </c>
      <c r="P61" s="176">
        <f t="shared" si="5"/>
        <v>0</v>
      </c>
      <c r="Q61" s="177">
        <f t="shared" si="6"/>
        <v>0</v>
      </c>
    </row>
    <row r="62" spans="1:17" s="16" customFormat="1" ht="15.75" customHeight="1">
      <c r="A62" s="435"/>
      <c r="D62" s="267"/>
      <c r="E62" s="261"/>
      <c r="F62" s="262"/>
      <c r="G62" s="290" t="s">
        <v>197</v>
      </c>
      <c r="H62" s="249">
        <f t="shared" si="0"/>
        <v>0</v>
      </c>
      <c r="I62" s="250" t="str">
        <f t="shared" si="1"/>
        <v>Not Chosen</v>
      </c>
      <c r="J62" s="251">
        <f t="shared" si="2"/>
        <v>0</v>
      </c>
      <c r="L62" s="275"/>
      <c r="N62" s="176">
        <f t="shared" si="3"/>
        <v>0</v>
      </c>
      <c r="O62" s="176">
        <f t="shared" si="4"/>
        <v>0</v>
      </c>
      <c r="P62" s="176">
        <f t="shared" si="5"/>
        <v>0</v>
      </c>
      <c r="Q62" s="177">
        <f t="shared" si="6"/>
        <v>0</v>
      </c>
    </row>
    <row r="63" spans="1:17" s="16" customFormat="1" ht="15.75" customHeight="1" thickBot="1">
      <c r="A63" s="435"/>
      <c r="D63" s="267"/>
      <c r="E63" s="261"/>
      <c r="F63" s="262"/>
      <c r="G63" s="290" t="s">
        <v>197</v>
      </c>
      <c r="H63" s="249">
        <f t="shared" si="0"/>
        <v>0</v>
      </c>
      <c r="I63" s="250" t="str">
        <f t="shared" si="1"/>
        <v>Not Chosen</v>
      </c>
      <c r="J63" s="251">
        <f t="shared" si="2"/>
        <v>0</v>
      </c>
      <c r="L63" s="275"/>
      <c r="N63" s="176">
        <f t="shared" si="3"/>
        <v>0</v>
      </c>
      <c r="O63" s="176">
        <f t="shared" si="4"/>
        <v>0</v>
      </c>
      <c r="P63" s="176">
        <f t="shared" si="5"/>
        <v>0</v>
      </c>
      <c r="Q63" s="177">
        <f t="shared" si="6"/>
        <v>0</v>
      </c>
    </row>
    <row r="64" spans="1:17" s="16" customFormat="1" ht="15.75" customHeight="1" hidden="1" outlineLevel="1">
      <c r="A64" s="435"/>
      <c r="D64" s="267"/>
      <c r="E64" s="261"/>
      <c r="F64" s="262"/>
      <c r="G64" s="290" t="s">
        <v>197</v>
      </c>
      <c r="H64" s="249">
        <f aca="true" t="shared" si="7" ref="H64:H79">LOOKUP(G64,$E$143:$E$153,$F$143:$F$153)</f>
        <v>0</v>
      </c>
      <c r="I64" s="250" t="str">
        <f aca="true" t="shared" si="8" ref="I64:I79">LOOKUP(G64,$E$143:$E$153,$D$143:$D$153)</f>
        <v>Not Chosen</v>
      </c>
      <c r="J64" s="251">
        <f aca="true" t="shared" si="9" ref="J64:J79">F64*$H64</f>
        <v>0</v>
      </c>
      <c r="L64" s="434"/>
      <c r="N64" s="176">
        <f t="shared" si="3"/>
        <v>0</v>
      </c>
      <c r="O64" s="176">
        <f t="shared" si="4"/>
        <v>0</v>
      </c>
      <c r="P64" s="176">
        <f t="shared" si="5"/>
        <v>0</v>
      </c>
      <c r="Q64" s="177">
        <f t="shared" si="6"/>
        <v>0</v>
      </c>
    </row>
    <row r="65" spans="1:17" s="16" customFormat="1" ht="15.75" customHeight="1" hidden="1" outlineLevel="1">
      <c r="A65" s="435"/>
      <c r="D65" s="267"/>
      <c r="E65" s="261"/>
      <c r="F65" s="262"/>
      <c r="G65" s="290" t="s">
        <v>197</v>
      </c>
      <c r="H65" s="249">
        <f t="shared" si="7"/>
        <v>0</v>
      </c>
      <c r="I65" s="250" t="str">
        <f t="shared" si="8"/>
        <v>Not Chosen</v>
      </c>
      <c r="J65" s="251">
        <f t="shared" si="9"/>
        <v>0</v>
      </c>
      <c r="L65" s="434"/>
      <c r="N65" s="176">
        <f t="shared" si="3"/>
        <v>0</v>
      </c>
      <c r="O65" s="176">
        <f t="shared" si="4"/>
        <v>0</v>
      </c>
      <c r="P65" s="176">
        <f t="shared" si="5"/>
        <v>0</v>
      </c>
      <c r="Q65" s="177">
        <f t="shared" si="6"/>
        <v>0</v>
      </c>
    </row>
    <row r="66" spans="1:17" s="16" customFormat="1" ht="15.75" customHeight="1" hidden="1" outlineLevel="1">
      <c r="A66" s="435"/>
      <c r="D66" s="267"/>
      <c r="E66" s="261"/>
      <c r="F66" s="262"/>
      <c r="G66" s="290" t="s">
        <v>197</v>
      </c>
      <c r="H66" s="249">
        <f t="shared" si="7"/>
        <v>0</v>
      </c>
      <c r="I66" s="250" t="str">
        <f t="shared" si="8"/>
        <v>Not Chosen</v>
      </c>
      <c r="J66" s="251">
        <f t="shared" si="9"/>
        <v>0</v>
      </c>
      <c r="L66" s="434"/>
      <c r="N66" s="176">
        <f t="shared" si="3"/>
        <v>0</v>
      </c>
      <c r="O66" s="176">
        <f t="shared" si="4"/>
        <v>0</v>
      </c>
      <c r="P66" s="176">
        <f t="shared" si="5"/>
        <v>0</v>
      </c>
      <c r="Q66" s="177">
        <f t="shared" si="6"/>
        <v>0</v>
      </c>
    </row>
    <row r="67" spans="1:17" s="16" customFormat="1" ht="15.75" customHeight="1" hidden="1" outlineLevel="1">
      <c r="A67" s="435"/>
      <c r="D67" s="267"/>
      <c r="E67" s="261"/>
      <c r="F67" s="262"/>
      <c r="G67" s="290" t="s">
        <v>197</v>
      </c>
      <c r="H67" s="249">
        <f t="shared" si="7"/>
        <v>0</v>
      </c>
      <c r="I67" s="250" t="str">
        <f t="shared" si="8"/>
        <v>Not Chosen</v>
      </c>
      <c r="J67" s="251">
        <f t="shared" si="9"/>
        <v>0</v>
      </c>
      <c r="L67" s="434"/>
      <c r="N67" s="176">
        <f t="shared" si="3"/>
        <v>0</v>
      </c>
      <c r="O67" s="176">
        <f t="shared" si="4"/>
        <v>0</v>
      </c>
      <c r="P67" s="176">
        <f t="shared" si="5"/>
        <v>0</v>
      </c>
      <c r="Q67" s="177">
        <f t="shared" si="6"/>
        <v>0</v>
      </c>
    </row>
    <row r="68" spans="1:17" s="16" customFormat="1" ht="15.75" customHeight="1" hidden="1" outlineLevel="1">
      <c r="A68" s="435"/>
      <c r="D68" s="267"/>
      <c r="E68" s="261"/>
      <c r="F68" s="262"/>
      <c r="G68" s="290" t="s">
        <v>197</v>
      </c>
      <c r="H68" s="249">
        <f t="shared" si="7"/>
        <v>0</v>
      </c>
      <c r="I68" s="250" t="str">
        <f t="shared" si="8"/>
        <v>Not Chosen</v>
      </c>
      <c r="J68" s="251">
        <f t="shared" si="9"/>
        <v>0</v>
      </c>
      <c r="L68" s="434"/>
      <c r="N68" s="176">
        <f t="shared" si="3"/>
        <v>0</v>
      </c>
      <c r="O68" s="176">
        <f t="shared" si="4"/>
        <v>0</v>
      </c>
      <c r="P68" s="176">
        <f t="shared" si="5"/>
        <v>0</v>
      </c>
      <c r="Q68" s="177">
        <f t="shared" si="6"/>
        <v>0</v>
      </c>
    </row>
    <row r="69" spans="1:17" s="16" customFormat="1" ht="15.75" customHeight="1" hidden="1" outlineLevel="1">
      <c r="A69" s="435"/>
      <c r="D69" s="267"/>
      <c r="E69" s="261"/>
      <c r="F69" s="262"/>
      <c r="G69" s="290" t="s">
        <v>197</v>
      </c>
      <c r="H69" s="249">
        <f t="shared" si="7"/>
        <v>0</v>
      </c>
      <c r="I69" s="250" t="str">
        <f t="shared" si="8"/>
        <v>Not Chosen</v>
      </c>
      <c r="J69" s="251">
        <f t="shared" si="9"/>
        <v>0</v>
      </c>
      <c r="L69" s="434"/>
      <c r="N69" s="176">
        <f t="shared" si="3"/>
        <v>0</v>
      </c>
      <c r="O69" s="176">
        <f t="shared" si="4"/>
        <v>0</v>
      </c>
      <c r="P69" s="176">
        <f t="shared" si="5"/>
        <v>0</v>
      </c>
      <c r="Q69" s="177">
        <f t="shared" si="6"/>
        <v>0</v>
      </c>
    </row>
    <row r="70" spans="1:17" s="16" customFormat="1" ht="15.75" customHeight="1" hidden="1" outlineLevel="1">
      <c r="A70" s="435"/>
      <c r="D70" s="267"/>
      <c r="E70" s="261"/>
      <c r="F70" s="262"/>
      <c r="G70" s="290" t="s">
        <v>197</v>
      </c>
      <c r="H70" s="249">
        <f t="shared" si="7"/>
        <v>0</v>
      </c>
      <c r="I70" s="250" t="str">
        <f t="shared" si="8"/>
        <v>Not Chosen</v>
      </c>
      <c r="J70" s="251">
        <f t="shared" si="9"/>
        <v>0</v>
      </c>
      <c r="L70" s="434"/>
      <c r="N70" s="176">
        <f t="shared" si="3"/>
        <v>0</v>
      </c>
      <c r="O70" s="176">
        <f t="shared" si="4"/>
        <v>0</v>
      </c>
      <c r="P70" s="176">
        <f t="shared" si="5"/>
        <v>0</v>
      </c>
      <c r="Q70" s="177">
        <f t="shared" si="6"/>
        <v>0</v>
      </c>
    </row>
    <row r="71" spans="1:17" s="16" customFormat="1" ht="15.75" customHeight="1" hidden="1" outlineLevel="1">
      <c r="A71" s="435"/>
      <c r="D71" s="267"/>
      <c r="E71" s="261"/>
      <c r="F71" s="262"/>
      <c r="G71" s="290" t="s">
        <v>197</v>
      </c>
      <c r="H71" s="249">
        <f t="shared" si="7"/>
        <v>0</v>
      </c>
      <c r="I71" s="250" t="str">
        <f t="shared" si="8"/>
        <v>Not Chosen</v>
      </c>
      <c r="J71" s="251">
        <f t="shared" si="9"/>
        <v>0</v>
      </c>
      <c r="L71" s="434"/>
      <c r="N71" s="176">
        <f t="shared" si="3"/>
        <v>0</v>
      </c>
      <c r="O71" s="176">
        <f t="shared" si="4"/>
        <v>0</v>
      </c>
      <c r="P71" s="176">
        <f t="shared" si="5"/>
        <v>0</v>
      </c>
      <c r="Q71" s="177">
        <f t="shared" si="6"/>
        <v>0</v>
      </c>
    </row>
    <row r="72" spans="1:17" s="16" customFormat="1" ht="15.75" customHeight="1" hidden="1" outlineLevel="1">
      <c r="A72" s="435"/>
      <c r="D72" s="267"/>
      <c r="E72" s="261"/>
      <c r="F72" s="262"/>
      <c r="G72" s="290" t="s">
        <v>197</v>
      </c>
      <c r="H72" s="249">
        <f t="shared" si="7"/>
        <v>0</v>
      </c>
      <c r="I72" s="250" t="str">
        <f t="shared" si="8"/>
        <v>Not Chosen</v>
      </c>
      <c r="J72" s="251">
        <f t="shared" si="9"/>
        <v>0</v>
      </c>
      <c r="L72" s="434"/>
      <c r="N72" s="176">
        <f t="shared" si="3"/>
        <v>0</v>
      </c>
      <c r="O72" s="176">
        <f t="shared" si="4"/>
        <v>0</v>
      </c>
      <c r="P72" s="176">
        <f t="shared" si="5"/>
        <v>0</v>
      </c>
      <c r="Q72" s="177">
        <f t="shared" si="6"/>
        <v>0</v>
      </c>
    </row>
    <row r="73" spans="1:17" s="16" customFormat="1" ht="15.75" customHeight="1" hidden="1" outlineLevel="1">
      <c r="A73" s="435"/>
      <c r="D73" s="267"/>
      <c r="E73" s="261"/>
      <c r="F73" s="262"/>
      <c r="G73" s="290" t="s">
        <v>197</v>
      </c>
      <c r="H73" s="249">
        <f t="shared" si="7"/>
        <v>0</v>
      </c>
      <c r="I73" s="250" t="str">
        <f t="shared" si="8"/>
        <v>Not Chosen</v>
      </c>
      <c r="J73" s="251">
        <f t="shared" si="9"/>
        <v>0</v>
      </c>
      <c r="L73" s="434"/>
      <c r="N73" s="176">
        <f t="shared" si="3"/>
        <v>0</v>
      </c>
      <c r="O73" s="176">
        <f t="shared" si="4"/>
        <v>0</v>
      </c>
      <c r="P73" s="176">
        <f t="shared" si="5"/>
        <v>0</v>
      </c>
      <c r="Q73" s="177">
        <f t="shared" si="6"/>
        <v>0</v>
      </c>
    </row>
    <row r="74" spans="1:17" s="16" customFormat="1" ht="15.75" customHeight="1" hidden="1" outlineLevel="1">
      <c r="A74" s="435"/>
      <c r="D74" s="267"/>
      <c r="E74" s="261"/>
      <c r="F74" s="262"/>
      <c r="G74" s="290" t="s">
        <v>197</v>
      </c>
      <c r="H74" s="249">
        <f t="shared" si="7"/>
        <v>0</v>
      </c>
      <c r="I74" s="250" t="str">
        <f t="shared" si="8"/>
        <v>Not Chosen</v>
      </c>
      <c r="J74" s="251">
        <f t="shared" si="9"/>
        <v>0</v>
      </c>
      <c r="L74" s="434"/>
      <c r="N74" s="176">
        <f t="shared" si="3"/>
        <v>0</v>
      </c>
      <c r="O74" s="176">
        <f t="shared" si="4"/>
        <v>0</v>
      </c>
      <c r="P74" s="176">
        <f t="shared" si="5"/>
        <v>0</v>
      </c>
      <c r="Q74" s="177">
        <f t="shared" si="6"/>
        <v>0</v>
      </c>
    </row>
    <row r="75" spans="1:17" s="16" customFormat="1" ht="15.75" customHeight="1" hidden="1" outlineLevel="1">
      <c r="A75" s="435"/>
      <c r="D75" s="267"/>
      <c r="E75" s="261"/>
      <c r="F75" s="262"/>
      <c r="G75" s="290" t="s">
        <v>197</v>
      </c>
      <c r="H75" s="249">
        <f t="shared" si="7"/>
        <v>0</v>
      </c>
      <c r="I75" s="250" t="str">
        <f t="shared" si="8"/>
        <v>Not Chosen</v>
      </c>
      <c r="J75" s="251">
        <f t="shared" si="9"/>
        <v>0</v>
      </c>
      <c r="L75" s="434"/>
      <c r="N75" s="176">
        <f t="shared" si="3"/>
        <v>0</v>
      </c>
      <c r="O75" s="176">
        <f t="shared" si="4"/>
        <v>0</v>
      </c>
      <c r="P75" s="176">
        <f t="shared" si="5"/>
        <v>0</v>
      </c>
      <c r="Q75" s="177">
        <f t="shared" si="6"/>
        <v>0</v>
      </c>
    </row>
    <row r="76" spans="1:17" s="16" customFormat="1" ht="15.75" customHeight="1" hidden="1" outlineLevel="1">
      <c r="A76" s="435"/>
      <c r="D76" s="267"/>
      <c r="E76" s="261"/>
      <c r="F76" s="262"/>
      <c r="G76" s="290" t="s">
        <v>197</v>
      </c>
      <c r="H76" s="249">
        <f t="shared" si="7"/>
        <v>0</v>
      </c>
      <c r="I76" s="250" t="str">
        <f t="shared" si="8"/>
        <v>Not Chosen</v>
      </c>
      <c r="J76" s="251">
        <f t="shared" si="9"/>
        <v>0</v>
      </c>
      <c r="L76" s="434"/>
      <c r="N76" s="176">
        <f t="shared" si="3"/>
        <v>0</v>
      </c>
      <c r="O76" s="176">
        <f t="shared" si="4"/>
        <v>0</v>
      </c>
      <c r="P76" s="176">
        <f t="shared" si="5"/>
        <v>0</v>
      </c>
      <c r="Q76" s="177">
        <f t="shared" si="6"/>
        <v>0</v>
      </c>
    </row>
    <row r="77" spans="1:17" s="16" customFormat="1" ht="15.75" customHeight="1" hidden="1" outlineLevel="1">
      <c r="A77" s="435"/>
      <c r="D77" s="267"/>
      <c r="E77" s="261"/>
      <c r="F77" s="262"/>
      <c r="G77" s="290" t="s">
        <v>197</v>
      </c>
      <c r="H77" s="249">
        <f t="shared" si="7"/>
        <v>0</v>
      </c>
      <c r="I77" s="250" t="str">
        <f t="shared" si="8"/>
        <v>Not Chosen</v>
      </c>
      <c r="J77" s="251">
        <f t="shared" si="9"/>
        <v>0</v>
      </c>
      <c r="L77" s="434"/>
      <c r="N77" s="176">
        <f t="shared" si="3"/>
        <v>0</v>
      </c>
      <c r="O77" s="176">
        <f t="shared" si="4"/>
        <v>0</v>
      </c>
      <c r="P77" s="176">
        <f t="shared" si="5"/>
        <v>0</v>
      </c>
      <c r="Q77" s="177">
        <f t="shared" si="6"/>
        <v>0</v>
      </c>
    </row>
    <row r="78" spans="1:17" s="16" customFormat="1" ht="15.75" customHeight="1" hidden="1" outlineLevel="1">
      <c r="A78" s="435"/>
      <c r="D78" s="267"/>
      <c r="E78" s="261"/>
      <c r="F78" s="262"/>
      <c r="G78" s="290" t="s">
        <v>197</v>
      </c>
      <c r="H78" s="249">
        <f t="shared" si="7"/>
        <v>0</v>
      </c>
      <c r="I78" s="250" t="str">
        <f t="shared" si="8"/>
        <v>Not Chosen</v>
      </c>
      <c r="J78" s="251">
        <f t="shared" si="9"/>
        <v>0</v>
      </c>
      <c r="L78" s="434"/>
      <c r="N78" s="176">
        <f t="shared" si="3"/>
        <v>0</v>
      </c>
      <c r="O78" s="176">
        <f t="shared" si="4"/>
        <v>0</v>
      </c>
      <c r="P78" s="176">
        <f t="shared" si="5"/>
        <v>0</v>
      </c>
      <c r="Q78" s="177">
        <f t="shared" si="6"/>
        <v>0</v>
      </c>
    </row>
    <row r="79" spans="1:17" s="16" customFormat="1" ht="15.75" customHeight="1" hidden="1" outlineLevel="1" thickBot="1">
      <c r="A79" s="435"/>
      <c r="D79" s="267"/>
      <c r="E79" s="261"/>
      <c r="F79" s="262"/>
      <c r="G79" s="290" t="s">
        <v>197</v>
      </c>
      <c r="H79" s="249">
        <f t="shared" si="7"/>
        <v>0</v>
      </c>
      <c r="I79" s="250" t="str">
        <f t="shared" si="8"/>
        <v>Not Chosen</v>
      </c>
      <c r="J79" s="251">
        <f t="shared" si="9"/>
        <v>0</v>
      </c>
      <c r="L79" s="434"/>
      <c r="N79" s="178">
        <f t="shared" si="3"/>
        <v>0</v>
      </c>
      <c r="O79" s="178">
        <f t="shared" si="4"/>
        <v>0</v>
      </c>
      <c r="P79" s="178">
        <f t="shared" si="5"/>
        <v>0</v>
      </c>
      <c r="Q79" s="179">
        <f t="shared" si="6"/>
        <v>0</v>
      </c>
    </row>
    <row r="80" spans="1:17" s="16" customFormat="1" ht="15.75" customHeight="1" collapsed="1" thickBot="1">
      <c r="A80" s="435"/>
      <c r="D80" s="98" t="s">
        <v>107</v>
      </c>
      <c r="E80" s="97"/>
      <c r="F80" s="99">
        <f>SUM(F27:F79)</f>
        <v>0</v>
      </c>
      <c r="G80" s="170"/>
      <c r="H80" s="253"/>
      <c r="I80" s="254"/>
      <c r="J80" s="88">
        <f>SUM(J26:J79)</f>
        <v>0</v>
      </c>
      <c r="L80" s="19"/>
      <c r="N80" s="180">
        <f>SUM(N27:N79)</f>
        <v>0</v>
      </c>
      <c r="O80" s="180">
        <f>SUM(O27:O79)</f>
        <v>0</v>
      </c>
      <c r="P80" s="180">
        <f>SUM(P27:P79)</f>
        <v>0</v>
      </c>
      <c r="Q80" s="181">
        <f>SUM(Q27:Q79)</f>
        <v>0</v>
      </c>
    </row>
    <row r="81" spans="1:17" s="16" customFormat="1" ht="15.75" customHeight="1">
      <c r="A81" s="435"/>
      <c r="D81" s="30"/>
      <c r="E81" s="30"/>
      <c r="F81" s="30"/>
      <c r="G81" s="30"/>
      <c r="H81" s="30"/>
      <c r="I81" s="30"/>
      <c r="J81" s="30"/>
      <c r="L81" s="19"/>
      <c r="N81" s="105"/>
      <c r="O81" s="104"/>
      <c r="P81" s="104"/>
      <c r="Q81" s="104"/>
    </row>
    <row r="82" spans="1:14" s="16" customFormat="1" ht="15.75" customHeight="1">
      <c r="A82" s="435"/>
      <c r="D82" s="30"/>
      <c r="E82" s="30"/>
      <c r="F82" s="30"/>
      <c r="G82" s="30"/>
      <c r="H82" s="30"/>
      <c r="I82" s="81" t="s">
        <v>103</v>
      </c>
      <c r="J82" s="82" t="e">
        <f>J80/F80</f>
        <v>#DIV/0!</v>
      </c>
      <c r="L82" s="19"/>
      <c r="N82" s="19"/>
    </row>
    <row r="83" spans="1:14" s="16" customFormat="1" ht="15.75" customHeight="1">
      <c r="A83" s="435"/>
      <c r="D83" s="30"/>
      <c r="E83" s="30"/>
      <c r="F83" s="30"/>
      <c r="G83" s="30"/>
      <c r="H83" s="30"/>
      <c r="I83" s="81" t="s">
        <v>104</v>
      </c>
      <c r="J83" s="83" t="e">
        <f>N80/F80</f>
        <v>#DIV/0!</v>
      </c>
      <c r="L83" s="19"/>
      <c r="N83" s="19"/>
    </row>
    <row r="84" spans="4:8" ht="15.75" customHeight="1">
      <c r="D84" s="30"/>
      <c r="E84" s="30"/>
      <c r="F84" s="30"/>
      <c r="G84" s="30"/>
      <c r="H84" s="30"/>
    </row>
    <row r="85" spans="4:10" ht="34.5" customHeight="1">
      <c r="D85" s="30"/>
      <c r="E85" s="464" t="s">
        <v>269</v>
      </c>
      <c r="F85" s="464"/>
      <c r="G85" s="329" t="s">
        <v>270</v>
      </c>
      <c r="H85" s="260" t="s">
        <v>268</v>
      </c>
      <c r="I85" s="454" t="s">
        <v>34</v>
      </c>
      <c r="J85" s="455"/>
    </row>
    <row r="86" spans="4:16" ht="15.75" customHeight="1">
      <c r="D86" s="30"/>
      <c r="E86" s="330" t="s">
        <v>30</v>
      </c>
      <c r="F86" s="331">
        <f>O80</f>
        <v>0</v>
      </c>
      <c r="G86" s="332">
        <f>H13</f>
        <v>0</v>
      </c>
      <c r="H86" s="328">
        <f>G86-F86</f>
        <v>0</v>
      </c>
      <c r="I86" s="58"/>
      <c r="J86" s="57"/>
      <c r="N86" s="24"/>
      <c r="O86" s="24"/>
      <c r="P86" s="315"/>
    </row>
    <row r="87" spans="4:16" ht="15.75" customHeight="1">
      <c r="D87" s="30"/>
      <c r="E87" s="339" t="s">
        <v>33</v>
      </c>
      <c r="F87" s="340">
        <f>P80</f>
        <v>0</v>
      </c>
      <c r="G87" s="341">
        <f>H14</f>
        <v>0</v>
      </c>
      <c r="H87" s="342">
        <f>G87-F87</f>
        <v>0</v>
      </c>
      <c r="I87" s="343" t="s">
        <v>20</v>
      </c>
      <c r="J87" s="344">
        <f>N80</f>
        <v>0</v>
      </c>
      <c r="N87" s="25" t="s">
        <v>30</v>
      </c>
      <c r="O87" s="25" t="s">
        <v>16</v>
      </c>
      <c r="P87" s="316" t="s">
        <v>265</v>
      </c>
    </row>
    <row r="88" spans="4:16" ht="15.75" customHeight="1" thickBot="1">
      <c r="D88" s="30"/>
      <c r="E88" s="333" t="s">
        <v>32</v>
      </c>
      <c r="F88" s="334">
        <f>Q80</f>
        <v>0</v>
      </c>
      <c r="G88" s="335">
        <f>H15</f>
        <v>0</v>
      </c>
      <c r="H88" s="328">
        <f>G88-F88</f>
        <v>0</v>
      </c>
      <c r="I88" s="345" t="s">
        <v>19</v>
      </c>
      <c r="J88" s="346">
        <f>F80-J87</f>
        <v>0</v>
      </c>
      <c r="N88" s="25" t="s">
        <v>31</v>
      </c>
      <c r="O88" s="25" t="s">
        <v>17</v>
      </c>
      <c r="P88" s="316" t="s">
        <v>266</v>
      </c>
    </row>
    <row r="89" spans="4:16" ht="25.5">
      <c r="D89" s="30"/>
      <c r="E89" s="134" t="s">
        <v>106</v>
      </c>
      <c r="F89" s="136">
        <f>SUM(F86:F88)</f>
        <v>0</v>
      </c>
      <c r="G89" s="136">
        <f>SUM(G86:G88)</f>
        <v>0</v>
      </c>
      <c r="H89" s="136">
        <f>SUM(H86:H88)</f>
        <v>0</v>
      </c>
      <c r="I89" s="135" t="s">
        <v>21</v>
      </c>
      <c r="J89" s="137">
        <f>SUM(J87:J88)</f>
        <v>0</v>
      </c>
      <c r="N89" s="26" t="s">
        <v>32</v>
      </c>
      <c r="O89" s="26"/>
      <c r="P89" s="317"/>
    </row>
    <row r="90" spans="4:10" ht="12.75">
      <c r="D90" s="30"/>
      <c r="H90" s="23"/>
      <c r="I90" s="15"/>
      <c r="J90" s="18"/>
    </row>
    <row r="91" spans="4:10" ht="12.75">
      <c r="D91" s="30"/>
      <c r="E91" s="318" t="s">
        <v>271</v>
      </c>
      <c r="H91" s="336" t="str">
        <f>H20</f>
        <v>No</v>
      </c>
      <c r="I91" s="15"/>
      <c r="J91" s="18"/>
    </row>
    <row r="92" spans="4:10" ht="12.75">
      <c r="D92" s="30"/>
      <c r="E92" s="318" t="s">
        <v>272</v>
      </c>
      <c r="H92" s="336">
        <f>H21</f>
        <v>0</v>
      </c>
      <c r="I92" s="15"/>
      <c r="J92" s="18"/>
    </row>
    <row r="93" spans="4:10" ht="12.75">
      <c r="D93" s="30"/>
      <c r="E93" s="314"/>
      <c r="J93" s="18"/>
    </row>
    <row r="95" spans="4:10" ht="12.75">
      <c r="D95" s="144"/>
      <c r="E95" s="144"/>
      <c r="F95" s="144"/>
      <c r="G95" s="144"/>
      <c r="H95" s="144"/>
      <c r="I95" s="144"/>
      <c r="J95" s="145"/>
    </row>
    <row r="96" spans="6:7" ht="12.75">
      <c r="F96" s="27"/>
      <c r="G96" s="27"/>
    </row>
    <row r="97" spans="4:10" ht="12.75" hidden="1" outlineLevel="1">
      <c r="D97" s="2" t="s">
        <v>145</v>
      </c>
      <c r="E97" s="3"/>
      <c r="F97" s="3"/>
      <c r="G97" s="3"/>
      <c r="H97" s="3"/>
      <c r="I97" s="4"/>
      <c r="J97" s="4"/>
    </row>
    <row r="98" spans="1:14" s="16" customFormat="1" ht="13.5" hidden="1" outlineLevel="1" thickBot="1">
      <c r="A98" s="435"/>
      <c r="D98" s="201" t="s">
        <v>35</v>
      </c>
      <c r="E98" s="202" t="s">
        <v>37</v>
      </c>
      <c r="F98" s="456" t="s">
        <v>36</v>
      </c>
      <c r="G98" s="456"/>
      <c r="H98" s="202" t="s">
        <v>78</v>
      </c>
      <c r="I98" s="203" t="s">
        <v>38</v>
      </c>
      <c r="J98" s="204"/>
      <c r="L98" s="19"/>
      <c r="N98" s="19"/>
    </row>
    <row r="99" spans="4:15" ht="22.5" customHeight="1" hidden="1" outlineLevel="1" thickBot="1" thickTop="1">
      <c r="D99" s="205" t="s">
        <v>71</v>
      </c>
      <c r="E99" s="206" t="s">
        <v>40</v>
      </c>
      <c r="F99" s="457" t="s">
        <v>39</v>
      </c>
      <c r="G99" s="457"/>
      <c r="H99" s="206">
        <v>280</v>
      </c>
      <c r="I99" s="458" t="s">
        <v>41</v>
      </c>
      <c r="J99" s="458"/>
      <c r="N99" s="38" t="s">
        <v>39</v>
      </c>
      <c r="O99" s="183">
        <v>280</v>
      </c>
    </row>
    <row r="100" spans="4:15" ht="22.5" customHeight="1" hidden="1" outlineLevel="1" thickTop="1">
      <c r="D100" s="190" t="s">
        <v>42</v>
      </c>
      <c r="E100" s="191" t="s">
        <v>40</v>
      </c>
      <c r="F100" s="448" t="s">
        <v>212</v>
      </c>
      <c r="G100" s="448"/>
      <c r="H100" s="191">
        <v>220</v>
      </c>
      <c r="I100" s="449" t="s">
        <v>43</v>
      </c>
      <c r="J100" s="449"/>
      <c r="N100" s="38" t="s">
        <v>212</v>
      </c>
      <c r="O100" s="183">
        <v>220</v>
      </c>
    </row>
    <row r="101" spans="4:15" ht="22.5" customHeight="1" hidden="1" outlineLevel="1">
      <c r="D101" s="7"/>
      <c r="E101" s="183" t="s">
        <v>40</v>
      </c>
      <c r="F101" s="446" t="s">
        <v>213</v>
      </c>
      <c r="G101" s="446"/>
      <c r="H101" s="183">
        <v>200</v>
      </c>
      <c r="I101" s="184"/>
      <c r="J101" s="184"/>
      <c r="N101" s="38" t="s">
        <v>213</v>
      </c>
      <c r="O101" s="183">
        <v>200</v>
      </c>
    </row>
    <row r="102" spans="4:15" ht="22.5" customHeight="1" hidden="1" outlineLevel="1" thickBot="1">
      <c r="D102" s="192"/>
      <c r="E102" s="193" t="s">
        <v>40</v>
      </c>
      <c r="F102" s="444" t="s">
        <v>214</v>
      </c>
      <c r="G102" s="444"/>
      <c r="H102" s="193">
        <v>180</v>
      </c>
      <c r="I102" s="194"/>
      <c r="J102" s="194"/>
      <c r="N102" s="38" t="s">
        <v>214</v>
      </c>
      <c r="O102" s="183">
        <v>180</v>
      </c>
    </row>
    <row r="103" spans="4:15" ht="22.5" customHeight="1" hidden="1" outlineLevel="1" thickTop="1">
      <c r="D103" s="188" t="s">
        <v>44</v>
      </c>
      <c r="E103" s="189" t="s">
        <v>45</v>
      </c>
      <c r="F103" s="450" t="s">
        <v>215</v>
      </c>
      <c r="G103" s="450"/>
      <c r="H103" s="189">
        <v>150</v>
      </c>
      <c r="I103" s="465" t="s">
        <v>46</v>
      </c>
      <c r="J103" s="465"/>
      <c r="N103" s="38" t="s">
        <v>215</v>
      </c>
      <c r="O103" s="183">
        <v>150</v>
      </c>
    </row>
    <row r="104" spans="4:15" ht="22.5" customHeight="1" hidden="1" outlineLevel="1" thickBot="1">
      <c r="D104" s="195"/>
      <c r="E104" s="196" t="s">
        <v>45</v>
      </c>
      <c r="F104" s="445" t="s">
        <v>216</v>
      </c>
      <c r="G104" s="445"/>
      <c r="H104" s="196">
        <v>144</v>
      </c>
      <c r="I104" s="197"/>
      <c r="J104" s="197"/>
      <c r="N104" s="38" t="s">
        <v>216</v>
      </c>
      <c r="O104" s="183">
        <v>144</v>
      </c>
    </row>
    <row r="105" spans="4:15" ht="22.5" customHeight="1" hidden="1" outlineLevel="1" thickTop="1">
      <c r="D105" s="190" t="s">
        <v>47</v>
      </c>
      <c r="E105" s="191" t="s">
        <v>45</v>
      </c>
      <c r="F105" s="448" t="s">
        <v>217</v>
      </c>
      <c r="G105" s="448"/>
      <c r="H105" s="191">
        <v>150</v>
      </c>
      <c r="I105" s="449" t="s">
        <v>48</v>
      </c>
      <c r="J105" s="449"/>
      <c r="N105" s="38" t="s">
        <v>217</v>
      </c>
      <c r="O105" s="183">
        <v>150</v>
      </c>
    </row>
    <row r="106" spans="4:15" ht="22.5" customHeight="1" hidden="1" outlineLevel="1">
      <c r="D106" s="7"/>
      <c r="E106" s="183" t="s">
        <v>45</v>
      </c>
      <c r="F106" s="446" t="s">
        <v>218</v>
      </c>
      <c r="G106" s="446"/>
      <c r="H106" s="183">
        <v>144</v>
      </c>
      <c r="I106" s="184"/>
      <c r="J106" s="184"/>
      <c r="N106" s="38" t="s">
        <v>218</v>
      </c>
      <c r="O106" s="183">
        <v>144</v>
      </c>
    </row>
    <row r="107" spans="4:15" ht="22.5" customHeight="1" hidden="1" outlineLevel="1" thickBot="1">
      <c r="D107" s="192"/>
      <c r="E107" s="193" t="s">
        <v>45</v>
      </c>
      <c r="F107" s="444" t="s">
        <v>219</v>
      </c>
      <c r="G107" s="444"/>
      <c r="H107" s="193">
        <v>120</v>
      </c>
      <c r="I107" s="194"/>
      <c r="J107" s="194"/>
      <c r="N107" s="38" t="s">
        <v>219</v>
      </c>
      <c r="O107" s="183">
        <v>120</v>
      </c>
    </row>
    <row r="108" spans="4:15" ht="22.5" customHeight="1" hidden="1" outlineLevel="1" thickTop="1">
      <c r="D108" s="190"/>
      <c r="E108" s="191" t="s">
        <v>45</v>
      </c>
      <c r="F108" s="448" t="s">
        <v>220</v>
      </c>
      <c r="G108" s="448"/>
      <c r="H108" s="191">
        <v>120</v>
      </c>
      <c r="I108" s="449" t="s">
        <v>49</v>
      </c>
      <c r="J108" s="449"/>
      <c r="N108" s="38" t="s">
        <v>220</v>
      </c>
      <c r="O108" s="183">
        <v>120</v>
      </c>
    </row>
    <row r="109" spans="4:15" ht="22.5" customHeight="1" hidden="1" outlineLevel="1">
      <c r="D109" s="7"/>
      <c r="E109" s="183" t="s">
        <v>45</v>
      </c>
      <c r="F109" s="446" t="s">
        <v>221</v>
      </c>
      <c r="G109" s="446"/>
      <c r="H109" s="183">
        <v>110</v>
      </c>
      <c r="I109" s="184"/>
      <c r="J109" s="184"/>
      <c r="N109" s="38" t="s">
        <v>221</v>
      </c>
      <c r="O109" s="183">
        <v>110</v>
      </c>
    </row>
    <row r="110" spans="4:15" ht="22.5" customHeight="1" hidden="1" outlineLevel="1" thickBot="1">
      <c r="D110" s="192"/>
      <c r="E110" s="193" t="s">
        <v>45</v>
      </c>
      <c r="F110" s="444" t="s">
        <v>222</v>
      </c>
      <c r="G110" s="444"/>
      <c r="H110" s="193">
        <v>100</v>
      </c>
      <c r="I110" s="194"/>
      <c r="J110" s="194"/>
      <c r="N110" s="38" t="s">
        <v>222</v>
      </c>
      <c r="O110" s="183">
        <v>100</v>
      </c>
    </row>
    <row r="111" spans="4:15" ht="22.5" customHeight="1" hidden="1" outlineLevel="1" thickTop="1">
      <c r="D111" s="188" t="s">
        <v>50</v>
      </c>
      <c r="E111" s="189" t="s">
        <v>40</v>
      </c>
      <c r="F111" s="450" t="s">
        <v>223</v>
      </c>
      <c r="G111" s="450"/>
      <c r="H111" s="189">
        <v>150</v>
      </c>
      <c r="I111" s="465" t="s">
        <v>51</v>
      </c>
      <c r="J111" s="465"/>
      <c r="N111" s="38" t="s">
        <v>223</v>
      </c>
      <c r="O111" s="183">
        <v>150</v>
      </c>
    </row>
    <row r="112" spans="4:15" ht="22.5" customHeight="1" hidden="1" outlineLevel="1" thickBot="1">
      <c r="D112" s="195"/>
      <c r="E112" s="196"/>
      <c r="F112" s="445" t="s">
        <v>224</v>
      </c>
      <c r="G112" s="445"/>
      <c r="H112" s="196">
        <v>120</v>
      </c>
      <c r="I112" s="197"/>
      <c r="J112" s="197"/>
      <c r="N112" s="38" t="s">
        <v>224</v>
      </c>
      <c r="O112" s="183">
        <v>120</v>
      </c>
    </row>
    <row r="113" spans="4:15" ht="22.5" customHeight="1" hidden="1" outlineLevel="1" thickTop="1">
      <c r="D113" s="190"/>
      <c r="E113" s="191" t="s">
        <v>45</v>
      </c>
      <c r="F113" s="448" t="s">
        <v>225</v>
      </c>
      <c r="G113" s="448"/>
      <c r="H113" s="191">
        <v>120</v>
      </c>
      <c r="I113" s="449" t="s">
        <v>51</v>
      </c>
      <c r="J113" s="449"/>
      <c r="N113" s="38" t="s">
        <v>225</v>
      </c>
      <c r="O113" s="183">
        <v>120</v>
      </c>
    </row>
    <row r="114" spans="4:15" ht="22.5" customHeight="1" hidden="1" outlineLevel="1">
      <c r="D114" s="7"/>
      <c r="E114" s="183"/>
      <c r="F114" s="446" t="s">
        <v>226</v>
      </c>
      <c r="G114" s="446"/>
      <c r="H114" s="183">
        <v>100</v>
      </c>
      <c r="I114" s="184"/>
      <c r="J114" s="184"/>
      <c r="N114" s="38" t="s">
        <v>226</v>
      </c>
      <c r="O114" s="183">
        <v>100</v>
      </c>
    </row>
    <row r="115" spans="4:15" ht="22.5" customHeight="1" hidden="1" outlineLevel="1" thickBot="1">
      <c r="D115" s="192"/>
      <c r="E115" s="193"/>
      <c r="F115" s="444" t="s">
        <v>227</v>
      </c>
      <c r="G115" s="444"/>
      <c r="H115" s="193">
        <v>81</v>
      </c>
      <c r="I115" s="194"/>
      <c r="J115" s="194"/>
      <c r="N115" s="38" t="s">
        <v>227</v>
      </c>
      <c r="O115" s="183">
        <v>81</v>
      </c>
    </row>
    <row r="116" spans="4:15" ht="22.5" customHeight="1" hidden="1" outlineLevel="1" thickTop="1">
      <c r="D116" s="188"/>
      <c r="E116" s="189" t="s">
        <v>52</v>
      </c>
      <c r="F116" s="450" t="s">
        <v>228</v>
      </c>
      <c r="G116" s="450"/>
      <c r="H116" s="189">
        <v>100</v>
      </c>
      <c r="I116" s="465" t="s">
        <v>53</v>
      </c>
      <c r="J116" s="465"/>
      <c r="N116" s="38" t="s">
        <v>228</v>
      </c>
      <c r="O116" s="183">
        <v>100</v>
      </c>
    </row>
    <row r="117" spans="4:15" ht="22.5" customHeight="1" hidden="1" outlineLevel="1" thickBot="1">
      <c r="D117" s="195"/>
      <c r="E117" s="196"/>
      <c r="F117" s="447" t="s">
        <v>229</v>
      </c>
      <c r="G117" s="447"/>
      <c r="H117" s="196">
        <v>81</v>
      </c>
      <c r="I117" s="197"/>
      <c r="J117" s="197"/>
      <c r="N117" s="38" t="s">
        <v>229</v>
      </c>
      <c r="O117" s="183">
        <v>81</v>
      </c>
    </row>
    <row r="118" spans="4:15" ht="22.5" customHeight="1" hidden="1" outlineLevel="1" thickTop="1">
      <c r="D118" s="190"/>
      <c r="E118" s="191" t="s">
        <v>52</v>
      </c>
      <c r="F118" s="448" t="s">
        <v>230</v>
      </c>
      <c r="G118" s="448"/>
      <c r="H118" s="191">
        <v>81</v>
      </c>
      <c r="I118" s="449" t="s">
        <v>53</v>
      </c>
      <c r="J118" s="449"/>
      <c r="N118" s="38" t="s">
        <v>230</v>
      </c>
      <c r="O118" s="183">
        <v>81</v>
      </c>
    </row>
    <row r="119" spans="4:15" ht="22.5" customHeight="1" hidden="1" outlineLevel="1" thickBot="1">
      <c r="D119" s="192"/>
      <c r="E119" s="193"/>
      <c r="F119" s="444" t="s">
        <v>231</v>
      </c>
      <c r="G119" s="444"/>
      <c r="H119" s="193">
        <v>64</v>
      </c>
      <c r="I119" s="194"/>
      <c r="J119" s="194"/>
      <c r="N119" s="38" t="s">
        <v>231</v>
      </c>
      <c r="O119" s="183">
        <v>64</v>
      </c>
    </row>
    <row r="120" spans="4:15" ht="22.5" customHeight="1" hidden="1" outlineLevel="1" thickTop="1">
      <c r="D120" s="188" t="s">
        <v>54</v>
      </c>
      <c r="E120" s="189" t="s">
        <v>52</v>
      </c>
      <c r="F120" s="450" t="s">
        <v>55</v>
      </c>
      <c r="G120" s="450"/>
      <c r="H120" s="189">
        <v>81</v>
      </c>
      <c r="I120" s="465" t="s">
        <v>56</v>
      </c>
      <c r="J120" s="465"/>
      <c r="N120" s="38" t="s">
        <v>55</v>
      </c>
      <c r="O120" s="183">
        <v>81</v>
      </c>
    </row>
    <row r="121" spans="4:15" ht="22.5" customHeight="1" hidden="1" outlineLevel="1">
      <c r="D121" s="7"/>
      <c r="E121" s="11" t="s">
        <v>52</v>
      </c>
      <c r="F121" s="446" t="s">
        <v>232</v>
      </c>
      <c r="G121" s="446"/>
      <c r="H121" s="11">
        <v>64</v>
      </c>
      <c r="I121" s="466" t="s">
        <v>57</v>
      </c>
      <c r="J121" s="466"/>
      <c r="N121" s="38" t="s">
        <v>232</v>
      </c>
      <c r="O121" s="183">
        <v>64</v>
      </c>
    </row>
    <row r="122" spans="4:15" ht="22.5" customHeight="1" hidden="1" outlineLevel="1" thickBot="1">
      <c r="D122" s="195"/>
      <c r="E122" s="196"/>
      <c r="F122" s="445" t="s">
        <v>233</v>
      </c>
      <c r="G122" s="445"/>
      <c r="H122" s="196">
        <v>49</v>
      </c>
      <c r="I122" s="197"/>
      <c r="J122" s="197"/>
      <c r="N122" s="38" t="s">
        <v>233</v>
      </c>
      <c r="O122" s="183">
        <v>49</v>
      </c>
    </row>
    <row r="123" spans="4:15" ht="22.5" customHeight="1" hidden="1" outlineLevel="1" thickTop="1">
      <c r="D123" s="190" t="s">
        <v>58</v>
      </c>
      <c r="E123" s="191" t="s">
        <v>52</v>
      </c>
      <c r="F123" s="448" t="s">
        <v>234</v>
      </c>
      <c r="G123" s="448"/>
      <c r="H123" s="191">
        <v>49</v>
      </c>
      <c r="I123" s="449" t="s">
        <v>59</v>
      </c>
      <c r="J123" s="449"/>
      <c r="N123" s="38" t="s">
        <v>234</v>
      </c>
      <c r="O123" s="183">
        <v>49</v>
      </c>
    </row>
    <row r="124" spans="4:15" ht="22.5" customHeight="1" hidden="1" outlineLevel="1" thickBot="1">
      <c r="D124" s="198"/>
      <c r="E124" s="199"/>
      <c r="F124" s="444" t="s">
        <v>235</v>
      </c>
      <c r="G124" s="444"/>
      <c r="H124" s="199">
        <v>36</v>
      </c>
      <c r="I124" s="200"/>
      <c r="J124" s="200"/>
      <c r="N124" s="38" t="s">
        <v>235</v>
      </c>
      <c r="O124" s="183">
        <v>36</v>
      </c>
    </row>
    <row r="125" spans="14:15" ht="18" customHeight="1" hidden="1" outlineLevel="1" thickTop="1">
      <c r="N125" s="186" t="s">
        <v>197</v>
      </c>
      <c r="O125" s="38">
        <v>0</v>
      </c>
    </row>
    <row r="126" spans="4:15" ht="12.75" hidden="1" outlineLevel="1">
      <c r="D126" s="5" t="s">
        <v>86</v>
      </c>
      <c r="N126" s="56"/>
      <c r="O126" s="187"/>
    </row>
    <row r="127" ht="12.75" hidden="1" outlineLevel="1">
      <c r="D127" s="41" t="s">
        <v>87</v>
      </c>
    </row>
    <row r="128" ht="12.75" hidden="1" outlineLevel="1"/>
    <row r="129" ht="12.75" hidden="1" outlineLevel="1"/>
    <row r="130" spans="1:14" s="16" customFormat="1" ht="15.75" customHeight="1" hidden="1" outlineLevel="1">
      <c r="A130" s="435"/>
      <c r="D130" s="142" t="s">
        <v>144</v>
      </c>
      <c r="J130" s="143"/>
      <c r="L130" s="19"/>
      <c r="N130" s="19"/>
    </row>
    <row r="131" spans="1:12" s="141" customFormat="1" ht="15.75" customHeight="1" hidden="1" outlineLevel="1">
      <c r="A131" s="437"/>
      <c r="D131" s="140" t="s">
        <v>137</v>
      </c>
      <c r="E131" s="182" t="s">
        <v>37</v>
      </c>
      <c r="F131" s="103" t="s">
        <v>78</v>
      </c>
      <c r="G131" s="169"/>
      <c r="H131"/>
      <c r="I131"/>
      <c r="J131"/>
      <c r="L131" s="19"/>
    </row>
    <row r="132" spans="4:10" ht="15.75" customHeight="1" hidden="1" outlineLevel="1">
      <c r="D132" s="15" t="s">
        <v>138</v>
      </c>
      <c r="E132" s="17" t="s">
        <v>52</v>
      </c>
      <c r="F132" s="17">
        <v>30</v>
      </c>
      <c r="H132"/>
      <c r="I132"/>
      <c r="J132"/>
    </row>
    <row r="133" spans="4:10" ht="15.75" customHeight="1" hidden="1" outlineLevel="1">
      <c r="D133" s="138" t="s">
        <v>211</v>
      </c>
      <c r="E133" s="139" t="s">
        <v>52</v>
      </c>
      <c r="F133" s="139">
        <v>36</v>
      </c>
      <c r="G133" s="43"/>
      <c r="H133"/>
      <c r="I133"/>
      <c r="J133"/>
    </row>
    <row r="134" spans="4:10" ht="15.75" customHeight="1" hidden="1" outlineLevel="1">
      <c r="D134" s="138" t="s">
        <v>139</v>
      </c>
      <c r="E134" s="139" t="s">
        <v>52</v>
      </c>
      <c r="F134" s="139">
        <v>48</v>
      </c>
      <c r="G134" s="43"/>
      <c r="H134"/>
      <c r="I134"/>
      <c r="J134"/>
    </row>
    <row r="135" spans="4:10" ht="15.75" customHeight="1" hidden="1" outlineLevel="1">
      <c r="D135" s="138" t="s">
        <v>140</v>
      </c>
      <c r="E135" s="139" t="s">
        <v>52</v>
      </c>
      <c r="F135" s="139">
        <v>63</v>
      </c>
      <c r="G135" s="43"/>
      <c r="H135"/>
      <c r="I135"/>
      <c r="J135"/>
    </row>
    <row r="136" spans="4:10" ht="15.75" customHeight="1" hidden="1" outlineLevel="1">
      <c r="D136" s="138" t="s">
        <v>141</v>
      </c>
      <c r="E136" s="139" t="s">
        <v>52</v>
      </c>
      <c r="F136" s="139">
        <v>64</v>
      </c>
      <c r="G136" s="43"/>
      <c r="H136"/>
      <c r="I136"/>
      <c r="J136"/>
    </row>
    <row r="137" spans="4:10" ht="15.75" customHeight="1" hidden="1" outlineLevel="1">
      <c r="D137" s="138" t="s">
        <v>142</v>
      </c>
      <c r="E137" s="139" t="s">
        <v>52</v>
      </c>
      <c r="F137" s="139">
        <v>80</v>
      </c>
      <c r="G137" s="43"/>
      <c r="H137"/>
      <c r="I137"/>
      <c r="J137"/>
    </row>
    <row r="138" spans="4:10" ht="15.75" customHeight="1" hidden="1" outlineLevel="1">
      <c r="D138" s="138" t="s">
        <v>143</v>
      </c>
      <c r="E138" s="139" t="s">
        <v>52</v>
      </c>
      <c r="F138" s="139">
        <v>96</v>
      </c>
      <c r="G138" s="43"/>
      <c r="H138"/>
      <c r="I138"/>
      <c r="J138"/>
    </row>
    <row r="139" spans="4:10" ht="15.75" customHeight="1" hidden="1" outlineLevel="1">
      <c r="D139" s="138" t="s">
        <v>210</v>
      </c>
      <c r="E139" s="139" t="s">
        <v>52</v>
      </c>
      <c r="F139" s="139">
        <v>120</v>
      </c>
      <c r="G139" s="43"/>
      <c r="H139"/>
      <c r="I139"/>
      <c r="J139"/>
    </row>
    <row r="140" spans="4:8" ht="15.75" customHeight="1" collapsed="1">
      <c r="D140" s="15"/>
      <c r="E140" s="17"/>
      <c r="H140" s="17"/>
    </row>
    <row r="141" spans="4:8" ht="15.75" customHeight="1">
      <c r="D141" s="15" t="s">
        <v>236</v>
      </c>
      <c r="E141" s="17"/>
      <c r="H141" s="17"/>
    </row>
    <row r="142" spans="4:10" ht="15.75" customHeight="1">
      <c r="D142" s="140" t="s">
        <v>137</v>
      </c>
      <c r="E142" s="182" t="s">
        <v>37</v>
      </c>
      <c r="F142" s="185" t="s">
        <v>78</v>
      </c>
      <c r="G142" s="185" t="s">
        <v>238</v>
      </c>
      <c r="H142" s="257"/>
      <c r="I142" s="257"/>
      <c r="J142" s="258"/>
    </row>
    <row r="143" spans="1:14" s="16" customFormat="1" ht="15" customHeight="1">
      <c r="A143" s="435"/>
      <c r="D143" s="19" t="s">
        <v>16</v>
      </c>
      <c r="E143" s="19" t="s">
        <v>240</v>
      </c>
      <c r="F143" s="207">
        <v>220</v>
      </c>
      <c r="G143" s="208" t="s">
        <v>239</v>
      </c>
      <c r="I143" s="5"/>
      <c r="J143" s="143"/>
      <c r="L143" s="19"/>
      <c r="N143" s="19"/>
    </row>
    <row r="144" spans="1:14" s="16" customFormat="1" ht="15" customHeight="1">
      <c r="A144" s="435"/>
      <c r="D144" s="38" t="s">
        <v>16</v>
      </c>
      <c r="E144" s="38" t="s">
        <v>241</v>
      </c>
      <c r="F144" s="154">
        <v>180</v>
      </c>
      <c r="G144" s="37"/>
      <c r="H144" s="37"/>
      <c r="I144" s="43"/>
      <c r="J144" s="293"/>
      <c r="L144" s="19"/>
      <c r="N144" s="19"/>
    </row>
    <row r="145" spans="1:14" s="16" customFormat="1" ht="15" customHeight="1">
      <c r="A145" s="435"/>
      <c r="D145" s="38" t="s">
        <v>16</v>
      </c>
      <c r="E145" s="38" t="s">
        <v>242</v>
      </c>
      <c r="F145" s="154">
        <v>150</v>
      </c>
      <c r="G145" s="37"/>
      <c r="H145" s="37"/>
      <c r="I145" s="43"/>
      <c r="J145" s="293"/>
      <c r="L145" s="19"/>
      <c r="N145" s="19"/>
    </row>
    <row r="146" spans="1:14" s="16" customFormat="1" ht="15" customHeight="1">
      <c r="A146" s="435"/>
      <c r="D146" s="38" t="s">
        <v>16</v>
      </c>
      <c r="E146" s="19" t="s">
        <v>243</v>
      </c>
      <c r="F146" s="154">
        <v>120</v>
      </c>
      <c r="G146" s="37"/>
      <c r="H146" s="37"/>
      <c r="I146" s="43"/>
      <c r="J146" s="293"/>
      <c r="L146" s="19"/>
      <c r="N146" s="19"/>
    </row>
    <row r="147" spans="1:14" s="16" customFormat="1" ht="15" customHeight="1">
      <c r="A147" s="435"/>
      <c r="D147" s="19" t="s">
        <v>16</v>
      </c>
      <c r="E147" s="38" t="s">
        <v>244</v>
      </c>
      <c r="F147" s="154">
        <v>100</v>
      </c>
      <c r="G147" s="37"/>
      <c r="H147" s="37"/>
      <c r="I147" s="43"/>
      <c r="J147" s="293"/>
      <c r="L147" s="19"/>
      <c r="N147" s="19"/>
    </row>
    <row r="148" spans="1:14" s="16" customFormat="1" ht="15" customHeight="1">
      <c r="A148" s="435"/>
      <c r="D148" s="38" t="s">
        <v>17</v>
      </c>
      <c r="E148" s="38" t="s">
        <v>245</v>
      </c>
      <c r="F148" s="154">
        <v>144</v>
      </c>
      <c r="G148" s="37"/>
      <c r="H148" s="37"/>
      <c r="I148" s="43"/>
      <c r="J148" s="293"/>
      <c r="L148" s="19"/>
      <c r="N148" s="19"/>
    </row>
    <row r="149" spans="1:14" s="16" customFormat="1" ht="15" customHeight="1">
      <c r="A149" s="435"/>
      <c r="D149" s="38" t="s">
        <v>17</v>
      </c>
      <c r="E149" s="19" t="s">
        <v>246</v>
      </c>
      <c r="F149" s="154">
        <v>120</v>
      </c>
      <c r="G149" s="37"/>
      <c r="H149" s="37"/>
      <c r="I149" s="43"/>
      <c r="J149" s="293"/>
      <c r="L149" s="19"/>
      <c r="N149" s="19"/>
    </row>
    <row r="150" spans="1:14" s="16" customFormat="1" ht="15" customHeight="1">
      <c r="A150" s="435"/>
      <c r="D150" s="38" t="s">
        <v>17</v>
      </c>
      <c r="E150" s="38" t="s">
        <v>247</v>
      </c>
      <c r="F150" s="154">
        <v>80</v>
      </c>
      <c r="G150" s="37" t="s">
        <v>285</v>
      </c>
      <c r="H150" s="37"/>
      <c r="I150" s="43"/>
      <c r="J150" s="293"/>
      <c r="L150" s="19"/>
      <c r="N150" s="19"/>
    </row>
    <row r="151" spans="1:14" s="16" customFormat="1" ht="15" customHeight="1">
      <c r="A151" s="435"/>
      <c r="D151" s="38" t="s">
        <v>17</v>
      </c>
      <c r="E151" s="38" t="s">
        <v>248</v>
      </c>
      <c r="F151" s="154">
        <v>64</v>
      </c>
      <c r="G151" s="37" t="s">
        <v>285</v>
      </c>
      <c r="H151" s="37"/>
      <c r="I151" s="43"/>
      <c r="J151" s="293"/>
      <c r="L151" s="19"/>
      <c r="N151" s="19"/>
    </row>
    <row r="152" spans="1:14" s="16" customFormat="1" ht="15" customHeight="1">
      <c r="A152" s="435"/>
      <c r="D152" s="38" t="s">
        <v>17</v>
      </c>
      <c r="E152" s="19" t="s">
        <v>249</v>
      </c>
      <c r="F152" s="154">
        <v>36</v>
      </c>
      <c r="G152" s="37" t="s">
        <v>285</v>
      </c>
      <c r="H152" s="37"/>
      <c r="I152" s="43"/>
      <c r="J152" s="293"/>
      <c r="L152" s="19"/>
      <c r="N152" s="19"/>
    </row>
    <row r="153" spans="1:14" s="16" customFormat="1" ht="15" customHeight="1">
      <c r="A153" s="435"/>
      <c r="D153" s="186" t="s">
        <v>197</v>
      </c>
      <c r="E153" s="186" t="s">
        <v>197</v>
      </c>
      <c r="F153" s="38">
        <v>0</v>
      </c>
      <c r="G153" s="37"/>
      <c r="H153" s="37"/>
      <c r="I153" s="43"/>
      <c r="J153" s="293"/>
      <c r="L153" s="19"/>
      <c r="N153" s="19"/>
    </row>
    <row r="155" ht="12.75">
      <c r="D155" s="5" t="s">
        <v>86</v>
      </c>
    </row>
    <row r="156" ht="12.75">
      <c r="D156" s="41" t="s">
        <v>87</v>
      </c>
    </row>
  </sheetData>
  <sheetProtection password="CBEB" sheet="1" selectLockedCells="1"/>
  <mergeCells count="45">
    <mergeCell ref="I103:J103"/>
    <mergeCell ref="I105:J105"/>
    <mergeCell ref="I121:J121"/>
    <mergeCell ref="I111:J111"/>
    <mergeCell ref="I113:J113"/>
    <mergeCell ref="I116:J116"/>
    <mergeCell ref="I118:J118"/>
    <mergeCell ref="I120:J120"/>
    <mergeCell ref="I108:J108"/>
    <mergeCell ref="F110:G110"/>
    <mergeCell ref="D3:J3"/>
    <mergeCell ref="I85:J85"/>
    <mergeCell ref="F98:G98"/>
    <mergeCell ref="F99:G99"/>
    <mergeCell ref="I99:J99"/>
    <mergeCell ref="D7:G7"/>
    <mergeCell ref="I7:J7"/>
    <mergeCell ref="E85:F85"/>
    <mergeCell ref="I100:J100"/>
    <mergeCell ref="F101:G101"/>
    <mergeCell ref="F102:G102"/>
    <mergeCell ref="F104:G104"/>
    <mergeCell ref="F106:G106"/>
    <mergeCell ref="F107:G107"/>
    <mergeCell ref="F109:G109"/>
    <mergeCell ref="F116:G116"/>
    <mergeCell ref="F118:G118"/>
    <mergeCell ref="F120:G120"/>
    <mergeCell ref="F121:G121"/>
    <mergeCell ref="F122:G122"/>
    <mergeCell ref="F100:G100"/>
    <mergeCell ref="F103:G103"/>
    <mergeCell ref="F105:G105"/>
    <mergeCell ref="F108:G108"/>
    <mergeCell ref="F111:G111"/>
    <mergeCell ref="E18:J18"/>
    <mergeCell ref="F124:G124"/>
    <mergeCell ref="F112:G112"/>
    <mergeCell ref="F114:G114"/>
    <mergeCell ref="F115:G115"/>
    <mergeCell ref="F117:G117"/>
    <mergeCell ref="F119:G119"/>
    <mergeCell ref="F123:G123"/>
    <mergeCell ref="I123:J123"/>
    <mergeCell ref="F113:G113"/>
  </mergeCells>
  <conditionalFormatting sqref="G27 G30:G79">
    <cfRule type="containsText" priority="3" dxfId="7" operator="containsText" text="Not Chosen">
      <formula>NOT(ISERROR(SEARCH("Not Chosen",G27)))</formula>
    </cfRule>
  </conditionalFormatting>
  <conditionalFormatting sqref="I27:I79">
    <cfRule type="containsText" priority="2" dxfId="8" operator="containsText" text="Not Chosen">
      <formula>NOT(ISERROR(SEARCH("Not Chosen",I27)))</formula>
    </cfRule>
  </conditionalFormatting>
  <conditionalFormatting sqref="G28:G29">
    <cfRule type="containsText" priority="1" dxfId="7" operator="containsText" text="Not Chosen">
      <formula>NOT(ISERROR(SEARCH("Not Chosen",G28)))</formula>
    </cfRule>
  </conditionalFormatting>
  <dataValidations count="20">
    <dataValidation type="date" operator="greaterThan" allowBlank="1" showInputMessage="1" showErrorMessage="1" sqref="I7">
      <formula1>38353</formula1>
    </dataValidation>
    <dataValidation type="list" allowBlank="1" showInputMessage="1" showErrorMessage="1" sqref="E27:E79">
      <formula1>$N$87:$N$89</formula1>
    </dataValidation>
    <dataValidation type="whole" operator="greaterThan" allowBlank="1" showInputMessage="1" showErrorMessage="1" sqref="F27:F79">
      <formula1>0</formula1>
    </dataValidation>
    <dataValidation type="list" operator="equal" allowBlank="1" showInputMessage="1" showErrorMessage="1" sqref="H27:H79">
      <formula1>$O$99:$O$123</formula1>
    </dataValidation>
    <dataValidation type="list" operator="greaterThan" allowBlank="1" showInputMessage="1" showErrorMessage="1" sqref="G27:G79">
      <formula1>$E$143:$E$153</formula1>
    </dataValidation>
    <dataValidation type="list" operator="greaterThan" allowBlank="1" showInputMessage="1" showErrorMessage="1" sqref="H20">
      <formula1>$P$87:$P$88</formula1>
    </dataValidation>
    <dataValidation operator="greaterThan" allowBlank="1" showInputMessage="1" showErrorMessage="1" sqref="H21"/>
    <dataValidation allowBlank="1" showInputMessage="1" showErrorMessage="1" promptTitle="positions" prompt="This information is used to check if space is accounted for all employees and to identify if employees are working multiple shifts" sqref="D11"/>
    <dataValidation operator="greaterThan" allowBlank="1" showInputMessage="1" showErrorMessage="1" promptTitle="Budgeted FTE" prompt="Insert the number of budgeted FTE" sqref="H13"/>
    <dataValidation operator="greaterThan" allowBlank="1" showInputMessage="1" showErrorMessage="1" promptTitle="Temporary FTE" prompt="Insert Number of Temporary FTE" sqref="H14"/>
    <dataValidation operator="greaterThan" allowBlank="1" showInputMessage="1" showErrorMessage="1" promptTitle="Other FTE" prompt="Insert the number of any other FTE (e.g., contractors, etc.)" sqref="H15"/>
    <dataValidation allowBlank="1" showInputMessage="1" showErrorMessage="1" promptTitle="Type of Position" prompt=" Insert type of position category" sqref="D26"/>
    <dataValidation allowBlank="1" showInputMessage="1" showErrorMessage="1" promptTitle="Position Type" prompt="Insert position type from drop-down list" sqref="E26"/>
    <dataValidation allowBlank="1" showInputMessage="1" showErrorMessage="1" promptTitle="Number of Persons" prompt="Insert the number of current budgeted positions for this personnel category " sqref="F26"/>
    <dataValidation allowBlank="1" showInputMessage="1" showErrorMessage="1" promptTitle="Work Space Type" prompt="Insert position &quot;Type&quot; - see guidelines below.  " sqref="G26"/>
    <dataValidation allowBlank="1" showInputMessage="1" showErrorMessage="1" promptTitle="Square Feet Per Work Space" prompt="The square footage insert automatically based on the Group chosen (see Space Allocation Guidelines below)" sqref="H26"/>
    <dataValidation allowBlank="1" showInputMessage="1" showErrorMessage="1" promptTitle="Private Office or Open Area " prompt="Insert whether a private office or open area workstation from drop-down list" sqref="I26"/>
    <dataValidation allowBlank="1" showInputMessage="1" showErrorMessage="1" promptTitle="Total Assignable SF" prompt="Calculated total assignable square feet" sqref="J26"/>
    <dataValidation allowBlank="1" showInputMessage="1" showErrorMessage="1" promptTitle="Differene" prompt="This number should be 0 unless there are multiple shifts" sqref="H89"/>
    <dataValidation allowBlank="1" showInputMessage="1" showErrorMessage="1" promptTitle="Additional Notes" prompt="Add any notes - particularly if you are using a special space criteria&#10;" sqref="L26"/>
  </dataValidations>
  <printOptions/>
  <pageMargins left="0.75" right="0.75" top="1" bottom="1" header="0.5" footer="0.5"/>
  <pageSetup fitToHeight="0" fitToWidth="1" orientation="portrait" scale="76" r:id="rId2"/>
  <headerFooter alignWithMargins="0">
    <oddHeader>&amp;CGSD/FMD</oddHeader>
    <oddFooter>&amp;L&amp;K000000Functional (Detailed) - 1. Workstations&amp;R&amp;"Lucida Grande,Regular"&amp;K000000&amp;D</oddFooter>
  </headerFooter>
  <drawing r:id="rId1"/>
</worksheet>
</file>

<file path=xl/worksheets/sheet3.xml><?xml version="1.0" encoding="utf-8"?>
<worksheet xmlns="http://schemas.openxmlformats.org/spreadsheetml/2006/main" xmlns:r="http://schemas.openxmlformats.org/officeDocument/2006/relationships">
  <sheetPr>
    <tabColor rgb="FF3366FF"/>
    <pageSetUpPr fitToPage="1"/>
  </sheetPr>
  <dimension ref="B2:M45"/>
  <sheetViews>
    <sheetView showGridLines="0" zoomScale="125" zoomScaleNormal="125" zoomScalePageLayoutView="0" workbookViewId="0" topLeftCell="A1">
      <selection activeCell="J13" sqref="J13:J33"/>
    </sheetView>
  </sheetViews>
  <sheetFormatPr defaultColWidth="11" defaultRowHeight="12.75" outlineLevelCol="1"/>
  <cols>
    <col min="1" max="1" width="6" style="5" customWidth="1"/>
    <col min="2" max="2" width="31" style="5" customWidth="1"/>
    <col min="3" max="3" width="9.66015625" style="5" customWidth="1"/>
    <col min="4" max="4" width="11" style="5" customWidth="1"/>
    <col min="5" max="5" width="12.16015625" style="5" customWidth="1"/>
    <col min="6" max="8" width="11" style="5" customWidth="1"/>
    <col min="9" max="9" width="1.66796875" style="0" customWidth="1"/>
    <col min="10" max="10" width="32.66015625" style="5" bestFit="1" customWidth="1"/>
    <col min="11" max="11" width="26.66015625" style="5" customWidth="1" outlineLevel="1"/>
    <col min="12" max="12" width="11" style="5" customWidth="1"/>
    <col min="13" max="13" width="11" style="5" hidden="1" customWidth="1" outlineLevel="1"/>
    <col min="14" max="14" width="11" style="5" customWidth="1" collapsed="1"/>
    <col min="15" max="16384" width="11" style="5" customWidth="1"/>
  </cols>
  <sheetData>
    <row r="1" ht="19.5" customHeight="1"/>
    <row r="2" spans="2:11" s="49" customFormat="1" ht="97.5" customHeight="1">
      <c r="B2" s="452" t="s">
        <v>280</v>
      </c>
      <c r="C2" s="452"/>
      <c r="D2" s="452"/>
      <c r="E2" s="452"/>
      <c r="F2" s="452"/>
      <c r="G2" s="452"/>
      <c r="H2" s="452"/>
      <c r="I2" s="48"/>
      <c r="J2" s="5"/>
      <c r="K2" s="5"/>
    </row>
    <row r="3" spans="2:11" s="49" customFormat="1" ht="15.75" customHeight="1" thickBot="1">
      <c r="B3" s="59"/>
      <c r="C3" s="59"/>
      <c r="D3" s="59"/>
      <c r="E3" s="59"/>
      <c r="F3" s="59"/>
      <c r="G3" s="59"/>
      <c r="H3" s="59"/>
      <c r="I3" s="48"/>
      <c r="J3" s="5"/>
      <c r="K3" s="5"/>
    </row>
    <row r="4" spans="2:11" s="16" customFormat="1" ht="15.75" customHeight="1" thickTop="1">
      <c r="B4" s="111"/>
      <c r="C4" s="111"/>
      <c r="D4" s="112"/>
      <c r="E4" s="112"/>
      <c r="F4" s="112"/>
      <c r="G4" s="112"/>
      <c r="H4" s="112"/>
      <c r="I4" s="1"/>
      <c r="J4" s="5"/>
      <c r="K4" s="5"/>
    </row>
    <row r="5" spans="2:11" s="16" customFormat="1" ht="15.75" customHeight="1">
      <c r="B5" s="296" t="s">
        <v>85</v>
      </c>
      <c r="C5" s="295"/>
      <c r="D5" s="295"/>
      <c r="E5" s="297"/>
      <c r="G5" s="296" t="s">
        <v>1</v>
      </c>
      <c r="H5" s="297"/>
      <c r="I5" s="1"/>
      <c r="J5" s="5"/>
      <c r="K5" s="5"/>
    </row>
    <row r="6" spans="2:11" s="16" customFormat="1" ht="15.75" customHeight="1">
      <c r="B6" s="459">
        <f>'Functional (Detailed) Summary'!E7</f>
        <v>0</v>
      </c>
      <c r="C6" s="460"/>
      <c r="D6" s="460"/>
      <c r="E6" s="461"/>
      <c r="F6" s="294"/>
      <c r="G6" s="469">
        <f>'Functional (Detailed) Summary'!$E$6</f>
        <v>43328</v>
      </c>
      <c r="H6" s="470"/>
      <c r="I6" s="1"/>
      <c r="J6" s="5"/>
      <c r="K6" s="5"/>
    </row>
    <row r="7" spans="2:11" s="16" customFormat="1" ht="15.75" customHeight="1" thickBot="1">
      <c r="B7" s="90"/>
      <c r="C7" s="90"/>
      <c r="D7" s="90"/>
      <c r="E7" s="90"/>
      <c r="F7" s="90"/>
      <c r="G7" s="90"/>
      <c r="H7" s="90"/>
      <c r="I7" s="1"/>
      <c r="J7" s="5"/>
      <c r="K7" s="5"/>
    </row>
    <row r="8" spans="2:11" s="16" customFormat="1" ht="19.5" customHeight="1" thickBot="1" thickTop="1">
      <c r="B8" s="78" t="s">
        <v>108</v>
      </c>
      <c r="C8" s="77"/>
      <c r="D8" s="77"/>
      <c r="E8" s="77"/>
      <c r="F8" s="77"/>
      <c r="G8" s="77"/>
      <c r="H8" s="77"/>
      <c r="I8" s="1"/>
      <c r="J8" s="5"/>
      <c r="K8" s="5"/>
    </row>
    <row r="9" s="16" customFormat="1" ht="15" customHeight="1" thickTop="1"/>
    <row r="10" spans="2:9" s="16" customFormat="1" ht="12" customHeight="1">
      <c r="B10" s="131" t="s">
        <v>134</v>
      </c>
      <c r="C10" s="106">
        <v>1</v>
      </c>
      <c r="D10" s="106">
        <v>2</v>
      </c>
      <c r="E10" s="106">
        <v>3</v>
      </c>
      <c r="F10" s="106">
        <v>4</v>
      </c>
      <c r="G10" s="106">
        <v>5</v>
      </c>
      <c r="H10" s="106">
        <v>6</v>
      </c>
      <c r="I10" s="1"/>
    </row>
    <row r="11" spans="2:9" s="16" customFormat="1" ht="12" customHeight="1" thickBot="1">
      <c r="B11" s="131" t="s">
        <v>135</v>
      </c>
      <c r="C11" s="110"/>
      <c r="D11" s="108"/>
      <c r="E11" s="108"/>
      <c r="F11" s="108"/>
      <c r="G11" s="107" t="s">
        <v>130</v>
      </c>
      <c r="H11" s="109" t="s">
        <v>131</v>
      </c>
      <c r="I11" s="1"/>
    </row>
    <row r="12" spans="2:11" ht="51.75" thickBot="1">
      <c r="B12" s="101" t="s">
        <v>94</v>
      </c>
      <c r="C12" s="64" t="s">
        <v>127</v>
      </c>
      <c r="D12" s="64" t="s">
        <v>95</v>
      </c>
      <c r="E12" s="64" t="s">
        <v>96</v>
      </c>
      <c r="F12" s="63" t="s">
        <v>128</v>
      </c>
      <c r="G12" s="63" t="s">
        <v>132</v>
      </c>
      <c r="H12" s="64" t="s">
        <v>185</v>
      </c>
      <c r="J12" s="79" t="s">
        <v>110</v>
      </c>
      <c r="K12" s="16"/>
    </row>
    <row r="13" spans="2:10" s="16" customFormat="1" ht="15.75" customHeight="1">
      <c r="B13" s="305"/>
      <c r="C13" s="264"/>
      <c r="D13" s="265"/>
      <c r="E13" s="307"/>
      <c r="F13" s="266"/>
      <c r="G13" s="85">
        <f>(D13*E13)+F13</f>
        <v>0</v>
      </c>
      <c r="H13" s="61">
        <f>C13*G13</f>
        <v>0</v>
      </c>
      <c r="I13"/>
      <c r="J13" s="267"/>
    </row>
    <row r="14" spans="2:10" s="16" customFormat="1" ht="15.75" customHeight="1">
      <c r="B14" s="267"/>
      <c r="C14" s="262"/>
      <c r="D14" s="268"/>
      <c r="E14" s="262"/>
      <c r="F14" s="269"/>
      <c r="G14" s="60">
        <f aca="true" t="shared" si="0" ref="G14:G33">(D14*E14)+F14</f>
        <v>0</v>
      </c>
      <c r="H14" s="62">
        <f aca="true" t="shared" si="1" ref="H14:H33">C14*G14</f>
        <v>0</v>
      </c>
      <c r="I14"/>
      <c r="J14" s="267"/>
    </row>
    <row r="15" spans="2:10" s="16" customFormat="1" ht="15.75" customHeight="1">
      <c r="B15" s="267"/>
      <c r="C15" s="262"/>
      <c r="D15" s="268"/>
      <c r="E15" s="262"/>
      <c r="F15" s="269"/>
      <c r="G15" s="60">
        <f t="shared" si="0"/>
        <v>0</v>
      </c>
      <c r="H15" s="62">
        <f t="shared" si="1"/>
        <v>0</v>
      </c>
      <c r="I15"/>
      <c r="J15" s="267"/>
    </row>
    <row r="16" spans="2:10" s="16" customFormat="1" ht="15.75" customHeight="1">
      <c r="B16" s="267"/>
      <c r="C16" s="262"/>
      <c r="D16" s="268"/>
      <c r="E16" s="262"/>
      <c r="F16" s="269"/>
      <c r="G16" s="60">
        <f t="shared" si="0"/>
        <v>0</v>
      </c>
      <c r="H16" s="62">
        <f t="shared" si="1"/>
        <v>0</v>
      </c>
      <c r="I16"/>
      <c r="J16" s="267"/>
    </row>
    <row r="17" spans="2:10" s="16" customFormat="1" ht="15.75" customHeight="1">
      <c r="B17" s="267"/>
      <c r="C17" s="262"/>
      <c r="D17" s="268"/>
      <c r="E17" s="262"/>
      <c r="F17" s="269"/>
      <c r="G17" s="60">
        <f t="shared" si="0"/>
        <v>0</v>
      </c>
      <c r="H17" s="62">
        <f t="shared" si="1"/>
        <v>0</v>
      </c>
      <c r="I17"/>
      <c r="J17" s="267"/>
    </row>
    <row r="18" spans="2:10" s="16" customFormat="1" ht="15.75" customHeight="1">
      <c r="B18" s="267"/>
      <c r="C18" s="262"/>
      <c r="D18" s="268"/>
      <c r="E18" s="262"/>
      <c r="F18" s="269"/>
      <c r="G18" s="60">
        <f t="shared" si="0"/>
        <v>0</v>
      </c>
      <c r="H18" s="62">
        <f t="shared" si="1"/>
        <v>0</v>
      </c>
      <c r="I18"/>
      <c r="J18" s="267"/>
    </row>
    <row r="19" spans="2:10" s="16" customFormat="1" ht="15.75" customHeight="1">
      <c r="B19" s="267"/>
      <c r="C19" s="262"/>
      <c r="D19" s="268"/>
      <c r="E19" s="262"/>
      <c r="F19" s="269"/>
      <c r="G19" s="60">
        <f t="shared" si="0"/>
        <v>0</v>
      </c>
      <c r="H19" s="62">
        <f t="shared" si="1"/>
        <v>0</v>
      </c>
      <c r="I19"/>
      <c r="J19" s="267"/>
    </row>
    <row r="20" spans="2:10" s="16" customFormat="1" ht="15.75" customHeight="1">
      <c r="B20" s="267"/>
      <c r="C20" s="262"/>
      <c r="D20" s="268"/>
      <c r="E20" s="262"/>
      <c r="F20" s="269"/>
      <c r="G20" s="60">
        <f t="shared" si="0"/>
        <v>0</v>
      </c>
      <c r="H20" s="62">
        <f t="shared" si="1"/>
        <v>0</v>
      </c>
      <c r="I20"/>
      <c r="J20" s="267"/>
    </row>
    <row r="21" spans="2:10" s="16" customFormat="1" ht="15.75" customHeight="1">
      <c r="B21" s="267"/>
      <c r="C21" s="262"/>
      <c r="D21" s="268"/>
      <c r="E21" s="262"/>
      <c r="F21" s="269"/>
      <c r="G21" s="60">
        <f t="shared" si="0"/>
        <v>0</v>
      </c>
      <c r="H21" s="62">
        <f t="shared" si="1"/>
        <v>0</v>
      </c>
      <c r="I21"/>
      <c r="J21" s="267"/>
    </row>
    <row r="22" spans="2:10" s="16" customFormat="1" ht="15.75" customHeight="1">
      <c r="B22" s="267"/>
      <c r="C22" s="262"/>
      <c r="D22" s="268"/>
      <c r="E22" s="262"/>
      <c r="F22" s="269"/>
      <c r="G22" s="60">
        <f t="shared" si="0"/>
        <v>0</v>
      </c>
      <c r="H22" s="62">
        <f t="shared" si="1"/>
        <v>0</v>
      </c>
      <c r="I22"/>
      <c r="J22" s="267"/>
    </row>
    <row r="23" spans="2:10" s="16" customFormat="1" ht="15.75" customHeight="1">
      <c r="B23" s="267"/>
      <c r="C23" s="262"/>
      <c r="D23" s="268"/>
      <c r="E23" s="262"/>
      <c r="F23" s="269"/>
      <c r="G23" s="60">
        <f t="shared" si="0"/>
        <v>0</v>
      </c>
      <c r="H23" s="62">
        <f t="shared" si="1"/>
        <v>0</v>
      </c>
      <c r="I23"/>
      <c r="J23" s="267"/>
    </row>
    <row r="24" spans="2:10" s="16" customFormat="1" ht="15.75" customHeight="1">
      <c r="B24" s="267"/>
      <c r="C24" s="262"/>
      <c r="D24" s="268"/>
      <c r="E24" s="262"/>
      <c r="F24" s="269"/>
      <c r="G24" s="60">
        <f t="shared" si="0"/>
        <v>0</v>
      </c>
      <c r="H24" s="62">
        <f t="shared" si="1"/>
        <v>0</v>
      </c>
      <c r="I24"/>
      <c r="J24" s="267"/>
    </row>
    <row r="25" spans="2:10" s="16" customFormat="1" ht="15.75" customHeight="1">
      <c r="B25" s="267"/>
      <c r="C25" s="262"/>
      <c r="D25" s="268"/>
      <c r="E25" s="262"/>
      <c r="F25" s="269"/>
      <c r="G25" s="60">
        <f t="shared" si="0"/>
        <v>0</v>
      </c>
      <c r="H25" s="62">
        <f t="shared" si="1"/>
        <v>0</v>
      </c>
      <c r="I25"/>
      <c r="J25" s="267"/>
    </row>
    <row r="26" spans="2:10" s="16" customFormat="1" ht="15.75" customHeight="1">
      <c r="B26" s="267"/>
      <c r="C26" s="262"/>
      <c r="D26" s="268"/>
      <c r="E26" s="262"/>
      <c r="F26" s="269"/>
      <c r="G26" s="60">
        <f t="shared" si="0"/>
        <v>0</v>
      </c>
      <c r="H26" s="62">
        <f t="shared" si="1"/>
        <v>0</v>
      </c>
      <c r="I26"/>
      <c r="J26" s="267"/>
    </row>
    <row r="27" spans="2:10" s="16" customFormat="1" ht="15.75" customHeight="1">
      <c r="B27" s="267"/>
      <c r="C27" s="262"/>
      <c r="D27" s="268"/>
      <c r="E27" s="262"/>
      <c r="F27" s="269"/>
      <c r="G27" s="60">
        <f t="shared" si="0"/>
        <v>0</v>
      </c>
      <c r="H27" s="62">
        <f t="shared" si="1"/>
        <v>0</v>
      </c>
      <c r="I27"/>
      <c r="J27" s="267"/>
    </row>
    <row r="28" spans="2:10" s="16" customFormat="1" ht="15.75" customHeight="1">
      <c r="B28" s="267"/>
      <c r="C28" s="262"/>
      <c r="D28" s="268"/>
      <c r="E28" s="262"/>
      <c r="F28" s="269"/>
      <c r="G28" s="60">
        <f t="shared" si="0"/>
        <v>0</v>
      </c>
      <c r="H28" s="62">
        <f t="shared" si="1"/>
        <v>0</v>
      </c>
      <c r="I28"/>
      <c r="J28" s="267"/>
    </row>
    <row r="29" spans="2:10" s="16" customFormat="1" ht="15.75" customHeight="1">
      <c r="B29" s="267"/>
      <c r="C29" s="262"/>
      <c r="D29" s="268"/>
      <c r="E29" s="262"/>
      <c r="F29" s="269"/>
      <c r="G29" s="60">
        <f t="shared" si="0"/>
        <v>0</v>
      </c>
      <c r="H29" s="62">
        <f t="shared" si="1"/>
        <v>0</v>
      </c>
      <c r="I29"/>
      <c r="J29" s="267"/>
    </row>
    <row r="30" spans="2:10" s="16" customFormat="1" ht="15.75" customHeight="1">
      <c r="B30" s="267"/>
      <c r="C30" s="262"/>
      <c r="D30" s="268"/>
      <c r="E30" s="262"/>
      <c r="F30" s="269"/>
      <c r="G30" s="60">
        <f t="shared" si="0"/>
        <v>0</v>
      </c>
      <c r="H30" s="62">
        <f t="shared" si="1"/>
        <v>0</v>
      </c>
      <c r="I30"/>
      <c r="J30" s="267"/>
    </row>
    <row r="31" spans="2:10" s="16" customFormat="1" ht="15.75" customHeight="1">
      <c r="B31" s="267"/>
      <c r="C31" s="262"/>
      <c r="D31" s="268"/>
      <c r="E31" s="262"/>
      <c r="F31" s="269"/>
      <c r="G31" s="60">
        <f t="shared" si="0"/>
        <v>0</v>
      </c>
      <c r="H31" s="62">
        <f t="shared" si="1"/>
        <v>0</v>
      </c>
      <c r="I31"/>
      <c r="J31" s="267"/>
    </row>
    <row r="32" spans="2:10" s="16" customFormat="1" ht="15.75" customHeight="1">
      <c r="B32" s="267"/>
      <c r="C32" s="262"/>
      <c r="D32" s="268"/>
      <c r="E32" s="262"/>
      <c r="F32" s="269"/>
      <c r="G32" s="60">
        <f t="shared" si="0"/>
        <v>0</v>
      </c>
      <c r="H32" s="62">
        <f t="shared" si="1"/>
        <v>0</v>
      </c>
      <c r="I32"/>
      <c r="J32" s="267"/>
    </row>
    <row r="33" spans="2:10" s="16" customFormat="1" ht="15.75" customHeight="1" thickBot="1">
      <c r="B33" s="306"/>
      <c r="C33" s="270"/>
      <c r="D33" s="271"/>
      <c r="E33" s="308"/>
      <c r="F33" s="272"/>
      <c r="G33" s="85">
        <f t="shared" si="0"/>
        <v>0</v>
      </c>
      <c r="H33" s="61">
        <f t="shared" si="1"/>
        <v>0</v>
      </c>
      <c r="I33"/>
      <c r="J33" s="267"/>
    </row>
    <row r="34" spans="2:10" s="16" customFormat="1" ht="15.75" customHeight="1" thickBot="1">
      <c r="B34" s="98" t="s">
        <v>107</v>
      </c>
      <c r="C34" s="67">
        <f>SUM(C13:C33)</f>
        <v>0</v>
      </c>
      <c r="D34" s="91"/>
      <c r="E34" s="91"/>
      <c r="F34" s="91"/>
      <c r="G34" s="92"/>
      <c r="H34" s="66">
        <f>SUM(H13:H33)</f>
        <v>0</v>
      </c>
      <c r="I34"/>
      <c r="J34" s="20"/>
    </row>
    <row r="35" spans="2:11" ht="16.5" customHeight="1">
      <c r="B35" s="29"/>
      <c r="C35" s="14"/>
      <c r="D35" s="14"/>
      <c r="E35" s="28"/>
      <c r="F35" s="28"/>
      <c r="G35" s="28"/>
      <c r="H35" s="14"/>
      <c r="J35" s="22"/>
      <c r="K35" s="16"/>
    </row>
    <row r="36" spans="2:11" ht="16.5" customHeight="1">
      <c r="B36" s="29"/>
      <c r="C36" s="14"/>
      <c r="D36" s="14"/>
      <c r="E36" s="28"/>
      <c r="F36" s="28"/>
      <c r="G36" s="28"/>
      <c r="H36" s="14"/>
      <c r="J36" s="22"/>
      <c r="K36" s="16"/>
    </row>
    <row r="37" spans="2:11" ht="12" customHeight="1">
      <c r="B37" s="146"/>
      <c r="C37" s="147"/>
      <c r="D37" s="147"/>
      <c r="E37" s="148"/>
      <c r="F37" s="148"/>
      <c r="G37" s="148"/>
      <c r="H37" s="147"/>
      <c r="J37" s="22"/>
      <c r="K37" s="16"/>
    </row>
    <row r="38" spans="2:11" ht="16.5" customHeight="1">
      <c r="B38" s="29"/>
      <c r="C38" s="14"/>
      <c r="D38" s="14"/>
      <c r="E38" s="28"/>
      <c r="F38" s="28"/>
      <c r="G38" s="28"/>
      <c r="H38" s="14"/>
      <c r="J38" s="22"/>
      <c r="K38" s="16"/>
    </row>
    <row r="39" spans="2:9" s="16" customFormat="1" ht="19.5" customHeight="1">
      <c r="B39" s="100" t="s">
        <v>80</v>
      </c>
      <c r="C39" s="467" t="s">
        <v>75</v>
      </c>
      <c r="D39" s="467"/>
      <c r="E39" s="467"/>
      <c r="F39" s="467"/>
      <c r="G39" s="467"/>
      <c r="H39" s="468"/>
      <c r="I39" s="1"/>
    </row>
    <row r="40" ht="16.5" customHeight="1"/>
    <row r="41" spans="2:13" s="16" customFormat="1" ht="16.5" customHeight="1">
      <c r="B41" s="6" t="s">
        <v>146</v>
      </c>
      <c r="C41" s="7"/>
      <c r="D41" s="8"/>
      <c r="E41" s="9" t="s">
        <v>73</v>
      </c>
      <c r="F41" s="10">
        <v>15</v>
      </c>
      <c r="G41" s="9" t="s">
        <v>67</v>
      </c>
      <c r="H41" s="9"/>
      <c r="I41"/>
      <c r="M41" s="19">
        <v>20</v>
      </c>
    </row>
    <row r="42" spans="2:13" s="16" customFormat="1" ht="16.5" customHeight="1">
      <c r="B42" s="6" t="s">
        <v>60</v>
      </c>
      <c r="C42" s="7" t="s">
        <v>61</v>
      </c>
      <c r="D42" s="8">
        <v>90</v>
      </c>
      <c r="E42" s="9" t="s">
        <v>62</v>
      </c>
      <c r="F42" s="10">
        <v>20</v>
      </c>
      <c r="G42" s="9" t="s">
        <v>67</v>
      </c>
      <c r="H42" s="9"/>
      <c r="I42"/>
      <c r="M42" s="19">
        <v>30</v>
      </c>
    </row>
    <row r="43" spans="2:13" s="16" customFormat="1" ht="16.5" customHeight="1">
      <c r="B43" s="6" t="s">
        <v>147</v>
      </c>
      <c r="C43" s="7" t="s">
        <v>61</v>
      </c>
      <c r="D43" s="8">
        <v>30</v>
      </c>
      <c r="E43" s="9" t="s">
        <v>63</v>
      </c>
      <c r="F43" s="10">
        <v>25</v>
      </c>
      <c r="G43" s="9" t="s">
        <v>67</v>
      </c>
      <c r="H43" s="9"/>
      <c r="I43"/>
      <c r="M43" s="19">
        <v>25</v>
      </c>
    </row>
    <row r="44" spans="2:13" s="16" customFormat="1" ht="16.5" customHeight="1">
      <c r="B44" s="6" t="s">
        <v>5</v>
      </c>
      <c r="C44" s="7"/>
      <c r="D44" s="8"/>
      <c r="E44" s="9" t="s">
        <v>73</v>
      </c>
      <c r="F44" s="51">
        <v>30</v>
      </c>
      <c r="G44" s="9" t="s">
        <v>67</v>
      </c>
      <c r="H44" s="9"/>
      <c r="I44"/>
      <c r="M44" s="19">
        <v>15</v>
      </c>
    </row>
    <row r="45" spans="2:13" s="16" customFormat="1" ht="16.5" customHeight="1">
      <c r="B45" s="6" t="s">
        <v>261</v>
      </c>
      <c r="C45" s="7"/>
      <c r="D45" s="8"/>
      <c r="E45" s="9" t="s">
        <v>73</v>
      </c>
      <c r="F45" s="10"/>
      <c r="G45" s="9"/>
      <c r="H45" s="9"/>
      <c r="I45"/>
      <c r="M45" s="19"/>
    </row>
  </sheetData>
  <sheetProtection password="CBEB" sheet="1" objects="1" scenarios="1" selectLockedCells="1"/>
  <mergeCells count="4">
    <mergeCell ref="B2:H2"/>
    <mergeCell ref="C39:H39"/>
    <mergeCell ref="B6:E6"/>
    <mergeCell ref="G6:H6"/>
  </mergeCells>
  <dataValidations count="11">
    <dataValidation type="date" operator="greaterThan" allowBlank="1" showInputMessage="1" showErrorMessage="1" sqref="G6">
      <formula1>38353</formula1>
    </dataValidation>
    <dataValidation type="list" allowBlank="1" showInputMessage="1" showErrorMessage="1" sqref="B13:B33">
      <formula1>$B$42:$B$45</formula1>
    </dataValidation>
    <dataValidation type="list" allowBlank="1" showInputMessage="1" showErrorMessage="1" sqref="E13:E33">
      <formula1>$F$41:$F$44</formula1>
    </dataValidation>
    <dataValidation allowBlank="1" showInputMessage="1" showErrorMessage="1" promptTitle="Type of Space" prompt="Insert type of meeting / conference / training space from the drop-down list (see Space Allocation Guidelines below) " sqref="B12"/>
    <dataValidation allowBlank="1" showInputMessage="1" showErrorMessage="1" promptTitle="Number of Spaces" prompt="Insert number of spaces needed (See Space Allocation Guidelines below)" sqref="C12"/>
    <dataValidation allowBlank="1" showInputMessage="1" showErrorMessage="1" promptTitle="Number of Occupants" prompt="Insert number of occupants per meeting rooom (see Space Allocation Guidelines below)" sqref="D12"/>
    <dataValidation allowBlank="1" showInputMessage="1" showErrorMessage="1" promptTitle="SF Per Occupant" prompt="Insert square per occupant from drop-down list (see space guidelines below)" sqref="E12"/>
    <dataValidation allowBlank="1" showInputMessage="1" showErrorMessage="1" promptTitle="Space Criteria" prompt="Sometimes additional space may be required.  Insert any additional square footage need here.  If no additional space is needed then leave this cell blank.&#10;The target square footage is up to a total of 19 sf / per person. " sqref="F12"/>
    <dataValidation allowBlank="1" showInputMessage="1" showErrorMessage="1" promptTitle="Total Square Feet Per Space" prompt="Calculated total square feet for each space" sqref="G12"/>
    <dataValidation allowBlank="1" showInputMessage="1" showErrorMessage="1" promptTitle="Total Assignable Square Feet" prompt="Calculated total assignable square feet" sqref="H12"/>
    <dataValidation allowBlank="1" showInputMessage="1" showErrorMessage="1" promptTitle="Additional Notes" prompt="Add any notes - particularly if you are using a special space criteria&#10;" sqref="J12"/>
  </dataValidations>
  <printOptions/>
  <pageMargins left="0.75" right="0.75" top="1" bottom="1" header="0.5" footer="0.5"/>
  <pageSetup fitToHeight="1" fitToWidth="1" orientation="portrait"/>
  <headerFooter alignWithMargins="0">
    <oddFooter>&amp;L&amp;K000000Functional (Detailed)&amp;C&amp;K000000DRAFT&amp;R&amp;K000000&amp;D</oddFooter>
  </headerFooter>
  <drawing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B2:L47"/>
  <sheetViews>
    <sheetView showGridLines="0" zoomScale="125" zoomScaleNormal="125" zoomScalePageLayoutView="0" workbookViewId="0" topLeftCell="A4">
      <selection activeCell="B12" sqref="B12"/>
    </sheetView>
  </sheetViews>
  <sheetFormatPr defaultColWidth="11" defaultRowHeight="12.75" outlineLevelCol="1"/>
  <cols>
    <col min="1" max="1" width="6" style="5" customWidth="1"/>
    <col min="2" max="2" width="40.16015625" style="5" customWidth="1"/>
    <col min="3" max="3" width="11" style="5" customWidth="1"/>
    <col min="4" max="4" width="11.66015625" style="5" customWidth="1"/>
    <col min="5" max="5" width="9.66015625" style="5" customWidth="1"/>
    <col min="6" max="6" width="12.66015625" style="5" customWidth="1"/>
    <col min="7" max="7" width="2" style="0" customWidth="1"/>
    <col min="8" max="8" width="46" style="5" customWidth="1"/>
    <col min="9" max="9" width="11" style="5" customWidth="1"/>
    <col min="10" max="10" width="0" style="5" hidden="1" customWidth="1" outlineLevel="1"/>
    <col min="11" max="11" width="11" style="5" customWidth="1" collapsed="1"/>
    <col min="12" max="16384" width="11" style="5" customWidth="1"/>
  </cols>
  <sheetData>
    <row r="1" ht="19.5" customHeight="1"/>
    <row r="2" spans="2:6" ht="87.75" customHeight="1">
      <c r="B2" s="452" t="s">
        <v>281</v>
      </c>
      <c r="C2" s="452"/>
      <c r="D2" s="452"/>
      <c r="E2" s="452"/>
      <c r="F2" s="452"/>
    </row>
    <row r="3" spans="2:6" ht="15.75" customHeight="1" thickBot="1">
      <c r="B3" s="59"/>
      <c r="C3" s="59"/>
      <c r="D3" s="59"/>
      <c r="E3" s="59"/>
      <c r="F3" s="59"/>
    </row>
    <row r="4" spans="2:8" s="16" customFormat="1" ht="15.75" customHeight="1" thickTop="1">
      <c r="B4" s="111"/>
      <c r="C4" s="111"/>
      <c r="D4" s="111"/>
      <c r="E4" s="111"/>
      <c r="F4" s="111"/>
      <c r="H4" s="5"/>
    </row>
    <row r="5" spans="2:8" s="16" customFormat="1" ht="15.75" customHeight="1">
      <c r="B5" s="471" t="s">
        <v>85</v>
      </c>
      <c r="C5" s="472"/>
      <c r="D5" s="55"/>
      <c r="E5" s="296" t="s">
        <v>1</v>
      </c>
      <c r="F5" s="297"/>
      <c r="G5" s="1"/>
      <c r="H5" s="5"/>
    </row>
    <row r="6" spans="2:7" s="16" customFormat="1" ht="15.75" customHeight="1">
      <c r="B6" s="473">
        <f>'Functional (Detailed) Summary'!$E$7</f>
        <v>0</v>
      </c>
      <c r="C6" s="474"/>
      <c r="D6" s="256"/>
      <c r="E6" s="475">
        <f>'Functional (Detailed) Summary'!$E$6</f>
        <v>43328</v>
      </c>
      <c r="F6" s="476"/>
      <c r="G6" s="1"/>
    </row>
    <row r="7" spans="2:7" s="16" customFormat="1" ht="15.75" customHeight="1">
      <c r="B7" s="90"/>
      <c r="C7" s="90"/>
      <c r="D7" s="55"/>
      <c r="E7" s="90"/>
      <c r="F7" s="90"/>
      <c r="G7" s="1"/>
    </row>
    <row r="8" spans="2:7" s="16" customFormat="1" ht="12" customHeight="1">
      <c r="B8" s="132" t="s">
        <v>134</v>
      </c>
      <c r="C8" s="106">
        <v>1</v>
      </c>
      <c r="D8" s="106">
        <v>2</v>
      </c>
      <c r="E8" s="106">
        <v>3</v>
      </c>
      <c r="F8" s="106">
        <v>4</v>
      </c>
      <c r="G8" s="1"/>
    </row>
    <row r="9" spans="2:7" s="16" customFormat="1" ht="12" customHeight="1" thickBot="1">
      <c r="B9" s="133" t="s">
        <v>135</v>
      </c>
      <c r="C9" s="113"/>
      <c r="D9" s="114"/>
      <c r="E9" s="114"/>
      <c r="F9" s="115" t="s">
        <v>133</v>
      </c>
      <c r="G9" s="1"/>
    </row>
    <row r="10" spans="2:8" s="16" customFormat="1" ht="19.5" customHeight="1" thickBot="1" thickTop="1">
      <c r="B10" s="166" t="s">
        <v>109</v>
      </c>
      <c r="C10" s="166"/>
      <c r="D10" s="167"/>
      <c r="E10" s="167"/>
      <c r="F10" s="167"/>
      <c r="G10" s="1"/>
      <c r="H10" s="5"/>
    </row>
    <row r="11" spans="2:8" ht="39" thickBot="1">
      <c r="B11" s="101" t="s">
        <v>94</v>
      </c>
      <c r="C11" s="64" t="s">
        <v>127</v>
      </c>
      <c r="D11" s="64" t="s">
        <v>97</v>
      </c>
      <c r="E11" s="63" t="s">
        <v>128</v>
      </c>
      <c r="F11" s="64" t="s">
        <v>185</v>
      </c>
      <c r="H11" s="79" t="s">
        <v>110</v>
      </c>
    </row>
    <row r="12" spans="2:8" s="16" customFormat="1" ht="15.75" customHeight="1">
      <c r="B12" s="273"/>
      <c r="C12" s="274"/>
      <c r="D12" s="274"/>
      <c r="E12" s="274"/>
      <c r="F12" s="87">
        <f>C12*(D12+E12)</f>
        <v>0</v>
      </c>
      <c r="G12"/>
      <c r="H12" s="277"/>
    </row>
    <row r="13" spans="2:8" s="16" customFormat="1" ht="15.75" customHeight="1">
      <c r="B13" s="273"/>
      <c r="C13" s="275"/>
      <c r="D13" s="274"/>
      <c r="E13" s="275"/>
      <c r="F13" s="87">
        <f>C13*(D13+E13)</f>
        <v>0</v>
      </c>
      <c r="G13"/>
      <c r="H13" s="278"/>
    </row>
    <row r="14" spans="2:8" s="16" customFormat="1" ht="15.75" customHeight="1">
      <c r="B14" s="273"/>
      <c r="C14" s="275"/>
      <c r="D14" s="274"/>
      <c r="E14" s="275"/>
      <c r="F14" s="87">
        <f aca="true" t="shared" si="0" ref="F14:F32">C14*(D14+E14)</f>
        <v>0</v>
      </c>
      <c r="G14"/>
      <c r="H14" s="278"/>
    </row>
    <row r="15" spans="2:8" s="16" customFormat="1" ht="15.75" customHeight="1">
      <c r="B15" s="273"/>
      <c r="C15" s="275"/>
      <c r="D15" s="274"/>
      <c r="E15" s="275"/>
      <c r="F15" s="87">
        <f t="shared" si="0"/>
        <v>0</v>
      </c>
      <c r="G15"/>
      <c r="H15" s="278"/>
    </row>
    <row r="16" spans="2:8" s="16" customFormat="1" ht="15.75" customHeight="1">
      <c r="B16" s="273"/>
      <c r="C16" s="275"/>
      <c r="D16" s="274"/>
      <c r="E16" s="275"/>
      <c r="F16" s="87">
        <f t="shared" si="0"/>
        <v>0</v>
      </c>
      <c r="G16"/>
      <c r="H16" s="278"/>
    </row>
    <row r="17" spans="2:8" s="16" customFormat="1" ht="15.75" customHeight="1">
      <c r="B17" s="273"/>
      <c r="C17" s="275"/>
      <c r="D17" s="274"/>
      <c r="E17" s="275"/>
      <c r="F17" s="87">
        <f t="shared" si="0"/>
        <v>0</v>
      </c>
      <c r="G17"/>
      <c r="H17" s="278"/>
    </row>
    <row r="18" spans="2:8" s="16" customFormat="1" ht="15.75" customHeight="1">
      <c r="B18" s="273"/>
      <c r="C18" s="275"/>
      <c r="D18" s="274"/>
      <c r="E18" s="275"/>
      <c r="F18" s="87">
        <f t="shared" si="0"/>
        <v>0</v>
      </c>
      <c r="G18"/>
      <c r="H18" s="278"/>
    </row>
    <row r="19" spans="2:8" s="16" customFormat="1" ht="15.75" customHeight="1">
      <c r="B19" s="273"/>
      <c r="C19" s="275"/>
      <c r="D19" s="274"/>
      <c r="E19" s="275"/>
      <c r="F19" s="87">
        <f t="shared" si="0"/>
        <v>0</v>
      </c>
      <c r="G19"/>
      <c r="H19" s="278"/>
    </row>
    <row r="20" spans="2:8" s="16" customFormat="1" ht="15.75" customHeight="1">
      <c r="B20" s="273"/>
      <c r="C20" s="275"/>
      <c r="D20" s="274"/>
      <c r="E20" s="275"/>
      <c r="F20" s="87">
        <f t="shared" si="0"/>
        <v>0</v>
      </c>
      <c r="G20"/>
      <c r="H20" s="278"/>
    </row>
    <row r="21" spans="2:8" s="16" customFormat="1" ht="15.75" customHeight="1">
      <c r="B21" s="273"/>
      <c r="C21" s="275"/>
      <c r="D21" s="274"/>
      <c r="E21" s="275"/>
      <c r="F21" s="87">
        <f t="shared" si="0"/>
        <v>0</v>
      </c>
      <c r="G21"/>
      <c r="H21" s="278"/>
    </row>
    <row r="22" spans="2:8" s="16" customFormat="1" ht="15.75" customHeight="1">
      <c r="B22" s="273"/>
      <c r="C22" s="275"/>
      <c r="D22" s="274"/>
      <c r="E22" s="275"/>
      <c r="F22" s="87">
        <f t="shared" si="0"/>
        <v>0</v>
      </c>
      <c r="G22"/>
      <c r="H22" s="278"/>
    </row>
    <row r="23" spans="2:8" s="16" customFormat="1" ht="15.75" customHeight="1">
      <c r="B23" s="273"/>
      <c r="C23" s="275"/>
      <c r="D23" s="274"/>
      <c r="E23" s="275"/>
      <c r="F23" s="87">
        <f t="shared" si="0"/>
        <v>0</v>
      </c>
      <c r="G23"/>
      <c r="H23" s="278"/>
    </row>
    <row r="24" spans="2:8" s="16" customFormat="1" ht="15.75" customHeight="1">
      <c r="B24" s="273"/>
      <c r="C24" s="275"/>
      <c r="D24" s="274"/>
      <c r="E24" s="275"/>
      <c r="F24" s="87">
        <f t="shared" si="0"/>
        <v>0</v>
      </c>
      <c r="G24"/>
      <c r="H24" s="278"/>
    </row>
    <row r="25" spans="2:8" s="16" customFormat="1" ht="15.75" customHeight="1">
      <c r="B25" s="273"/>
      <c r="C25" s="275"/>
      <c r="D25" s="274"/>
      <c r="E25" s="275"/>
      <c r="F25" s="87">
        <f t="shared" si="0"/>
        <v>0</v>
      </c>
      <c r="G25"/>
      <c r="H25" s="278"/>
    </row>
    <row r="26" spans="2:8" s="16" customFormat="1" ht="15.75" customHeight="1">
      <c r="B26" s="273"/>
      <c r="C26" s="275"/>
      <c r="D26" s="274"/>
      <c r="E26" s="275"/>
      <c r="F26" s="87">
        <f t="shared" si="0"/>
        <v>0</v>
      </c>
      <c r="G26"/>
      <c r="H26" s="278"/>
    </row>
    <row r="27" spans="2:8" s="16" customFormat="1" ht="15.75" customHeight="1">
      <c r="B27" s="273"/>
      <c r="C27" s="275"/>
      <c r="D27" s="274"/>
      <c r="E27" s="275"/>
      <c r="F27" s="87">
        <f t="shared" si="0"/>
        <v>0</v>
      </c>
      <c r="G27"/>
      <c r="H27" s="278"/>
    </row>
    <row r="28" spans="2:8" s="16" customFormat="1" ht="15.75" customHeight="1">
      <c r="B28" s="273"/>
      <c r="C28" s="275"/>
      <c r="D28" s="274"/>
      <c r="E28" s="275"/>
      <c r="F28" s="87">
        <f t="shared" si="0"/>
        <v>0</v>
      </c>
      <c r="G28"/>
      <c r="H28" s="278"/>
    </row>
    <row r="29" spans="2:8" s="16" customFormat="1" ht="15.75" customHeight="1">
      <c r="B29" s="273"/>
      <c r="C29" s="275"/>
      <c r="D29" s="274"/>
      <c r="E29" s="275"/>
      <c r="F29" s="87">
        <f t="shared" si="0"/>
        <v>0</v>
      </c>
      <c r="G29"/>
      <c r="H29" s="278"/>
    </row>
    <row r="30" spans="2:8" s="16" customFormat="1" ht="15.75" customHeight="1">
      <c r="B30" s="273"/>
      <c r="C30" s="275"/>
      <c r="D30" s="274"/>
      <c r="E30" s="275"/>
      <c r="F30" s="87">
        <f t="shared" si="0"/>
        <v>0</v>
      </c>
      <c r="G30"/>
      <c r="H30" s="278"/>
    </row>
    <row r="31" spans="2:8" s="16" customFormat="1" ht="15.75" customHeight="1">
      <c r="B31" s="273"/>
      <c r="C31" s="275"/>
      <c r="D31" s="274"/>
      <c r="E31" s="275"/>
      <c r="F31" s="87">
        <f t="shared" si="0"/>
        <v>0</v>
      </c>
      <c r="G31"/>
      <c r="H31" s="278"/>
    </row>
    <row r="32" spans="2:8" s="16" customFormat="1" ht="15.75" customHeight="1" thickBot="1">
      <c r="B32" s="273"/>
      <c r="C32" s="276"/>
      <c r="D32" s="274"/>
      <c r="E32" s="276"/>
      <c r="F32" s="87">
        <f t="shared" si="0"/>
        <v>0</v>
      </c>
      <c r="G32"/>
      <c r="H32" s="278"/>
    </row>
    <row r="33" spans="2:8" s="16" customFormat="1" ht="15.75" customHeight="1" thickBot="1">
      <c r="B33" s="102" t="s">
        <v>107</v>
      </c>
      <c r="C33" s="67">
        <f>SUM(C12:C32)</f>
        <v>0</v>
      </c>
      <c r="D33" s="93"/>
      <c r="E33" s="93"/>
      <c r="F33" s="88">
        <f>SUM(F12:F32)</f>
        <v>0</v>
      </c>
      <c r="G33"/>
      <c r="H33" s="31"/>
    </row>
    <row r="34" spans="2:8" ht="16.5">
      <c r="B34" s="32"/>
      <c r="C34" s="32"/>
      <c r="D34" s="33"/>
      <c r="E34" s="33"/>
      <c r="F34" s="34"/>
      <c r="H34" s="35"/>
    </row>
    <row r="35" spans="2:8" ht="16.5">
      <c r="B35" s="32"/>
      <c r="C35" s="32"/>
      <c r="D35" s="33"/>
      <c r="E35" s="33"/>
      <c r="F35" s="34"/>
      <c r="H35" s="35"/>
    </row>
    <row r="36" spans="2:8" ht="12" customHeight="1">
      <c r="B36" s="149"/>
      <c r="C36" s="149"/>
      <c r="D36" s="150"/>
      <c r="E36" s="150"/>
      <c r="F36" s="151"/>
      <c r="H36" s="35"/>
    </row>
    <row r="37" spans="2:8" ht="16.5">
      <c r="B37" s="32"/>
      <c r="C37" s="32"/>
      <c r="D37" s="33"/>
      <c r="E37" s="33"/>
      <c r="F37" s="34"/>
      <c r="H37" s="35"/>
    </row>
    <row r="38" spans="2:7" ht="15.75" customHeight="1">
      <c r="B38" s="70" t="s">
        <v>80</v>
      </c>
      <c r="C38" s="71" t="s">
        <v>75</v>
      </c>
      <c r="D38" s="71"/>
      <c r="E38" s="71"/>
      <c r="F38" s="165" t="s">
        <v>78</v>
      </c>
      <c r="G38" s="72"/>
    </row>
    <row r="39" spans="2:12" s="16" customFormat="1" ht="15.75" customHeight="1">
      <c r="B39" s="12" t="s">
        <v>79</v>
      </c>
      <c r="C39" s="7" t="s">
        <v>70</v>
      </c>
      <c r="D39" s="8">
        <v>30</v>
      </c>
      <c r="E39" s="11" t="s">
        <v>65</v>
      </c>
      <c r="F39" s="309">
        <v>60</v>
      </c>
      <c r="J39" s="17">
        <v>40</v>
      </c>
      <c r="K39" s="5"/>
      <c r="L39" s="5"/>
    </row>
    <row r="40" spans="2:12" s="16" customFormat="1" ht="15.75" customHeight="1">
      <c r="B40" s="12" t="s">
        <v>6</v>
      </c>
      <c r="C40" s="7" t="s">
        <v>70</v>
      </c>
      <c r="D40" s="8">
        <v>30</v>
      </c>
      <c r="E40" s="11" t="s">
        <v>65</v>
      </c>
      <c r="F40" s="309">
        <v>60</v>
      </c>
      <c r="I40" s="5"/>
      <c r="J40" s="17">
        <v>60</v>
      </c>
      <c r="K40" s="5"/>
      <c r="L40" s="5"/>
    </row>
    <row r="41" spans="2:12" s="16" customFormat="1" ht="15.75" customHeight="1">
      <c r="B41" s="52" t="s">
        <v>262</v>
      </c>
      <c r="C41" s="53" t="s">
        <v>61</v>
      </c>
      <c r="D41" s="54">
        <v>30</v>
      </c>
      <c r="E41" s="73" t="s">
        <v>65</v>
      </c>
      <c r="F41" s="68">
        <v>80</v>
      </c>
      <c r="J41" s="17">
        <v>80</v>
      </c>
      <c r="K41" s="5"/>
      <c r="L41" s="5"/>
    </row>
    <row r="42" spans="2:12" s="16" customFormat="1" ht="15.75" customHeight="1">
      <c r="B42" s="6" t="s">
        <v>74</v>
      </c>
      <c r="C42" s="7" t="s">
        <v>61</v>
      </c>
      <c r="D42" s="8">
        <v>30</v>
      </c>
      <c r="E42" s="255" t="s">
        <v>65</v>
      </c>
      <c r="F42" s="69">
        <v>120</v>
      </c>
      <c r="J42" s="17">
        <v>100</v>
      </c>
      <c r="K42" s="5"/>
      <c r="L42" s="5"/>
    </row>
    <row r="43" spans="2:12" s="16" customFormat="1" ht="15.75" customHeight="1">
      <c r="B43" s="6" t="s">
        <v>64</v>
      </c>
      <c r="C43" s="7" t="s">
        <v>61</v>
      </c>
      <c r="D43" s="8">
        <v>30</v>
      </c>
      <c r="E43" s="11" t="s">
        <v>65</v>
      </c>
      <c r="F43" s="69">
        <v>150</v>
      </c>
      <c r="J43" s="17">
        <v>120</v>
      </c>
      <c r="K43" s="5"/>
      <c r="L43" s="5"/>
    </row>
    <row r="44" spans="2:12" s="16" customFormat="1" ht="15.75" customHeight="1">
      <c r="B44" s="12" t="s">
        <v>8</v>
      </c>
      <c r="C44" s="37" t="s">
        <v>73</v>
      </c>
      <c r="D44" s="37"/>
      <c r="E44" s="38"/>
      <c r="F44" s="309"/>
      <c r="J44" s="17">
        <v>150</v>
      </c>
      <c r="K44" s="5"/>
      <c r="L44" s="5"/>
    </row>
    <row r="45" spans="2:12" s="16" customFormat="1" ht="15.75" customHeight="1">
      <c r="B45" s="12" t="s">
        <v>9</v>
      </c>
      <c r="C45" s="37" t="s">
        <v>73</v>
      </c>
      <c r="D45" s="37"/>
      <c r="E45" s="38"/>
      <c r="F45" s="309"/>
      <c r="J45" s="17">
        <v>200</v>
      </c>
      <c r="K45" s="5"/>
      <c r="L45" s="5"/>
    </row>
    <row r="46" spans="2:12" s="16" customFormat="1" ht="15.75" customHeight="1">
      <c r="B46" s="12" t="s">
        <v>7</v>
      </c>
      <c r="C46" s="37" t="s">
        <v>73</v>
      </c>
      <c r="D46" s="37"/>
      <c r="E46" s="38"/>
      <c r="F46" s="309"/>
      <c r="I46" s="5"/>
      <c r="J46" s="5"/>
      <c r="K46" s="5"/>
      <c r="L46" s="5"/>
    </row>
    <row r="47" spans="2:12" s="16" customFormat="1" ht="15.75" customHeight="1">
      <c r="B47" s="12" t="s">
        <v>260</v>
      </c>
      <c r="C47" s="37" t="s">
        <v>73</v>
      </c>
      <c r="D47" s="8"/>
      <c r="E47" s="255"/>
      <c r="F47" s="309"/>
      <c r="I47" s="5"/>
      <c r="J47" s="5"/>
      <c r="K47" s="5"/>
      <c r="L47" s="5"/>
    </row>
  </sheetData>
  <sheetProtection password="CBEB" sheet="1" objects="1" scenarios="1" selectLockedCells="1"/>
  <mergeCells count="4">
    <mergeCell ref="B2:F2"/>
    <mergeCell ref="B5:C5"/>
    <mergeCell ref="B6:C6"/>
    <mergeCell ref="E6:F6"/>
  </mergeCells>
  <dataValidations count="9">
    <dataValidation type="date" operator="greaterThan" allowBlank="1" showInputMessage="1" showErrorMessage="1" sqref="E6">
      <formula1>38353</formula1>
    </dataValidation>
    <dataValidation type="list" allowBlank="1" showInputMessage="1" showErrorMessage="1" sqref="B12:B32">
      <formula1>$B$39:$B$47</formula1>
    </dataValidation>
    <dataValidation type="list" allowBlank="1" showInputMessage="1" showErrorMessage="1" sqref="D12:D32">
      <formula1>$J$39:$J$45</formula1>
    </dataValidation>
    <dataValidation allowBlank="1" showInputMessage="1" showErrorMessage="1" promptTitle="Type of Space" prompt="Insert type of meeting / conference / training space from the drop-down list (see Space Allocation Guidelines below) " sqref="B11"/>
    <dataValidation allowBlank="1" showInputMessage="1" showErrorMessage="1" promptTitle="Number of Spaces" prompt="Insert number of spaces needed (See Space Allocation Guidelines below)" sqref="C11"/>
    <dataValidation allowBlank="1" showInputMessage="1" showErrorMessage="1" promptTitle="SF Per Space" prompt="Insert square per space needed from drop-down list (see space guidelines below)." sqref="D11"/>
    <dataValidation allowBlank="1" showInputMessage="1" showErrorMessage="1" promptTitle="Space Criteria" prompt="Sometimes additional space may be required.  Insert any additional square footage need here.  If no additional space is needed then leave this cell blank.&#10;The target square footage is up to a total of 19 sf / per person. " sqref="E11"/>
    <dataValidation allowBlank="1" showInputMessage="1" showErrorMessage="1" promptTitle="Total Assignable Square Feet" prompt="Calculated total assignable square feet" sqref="F11"/>
    <dataValidation allowBlank="1" showInputMessage="1" showErrorMessage="1" promptTitle="Additional Notes" prompt="Add any notes - particularly if you are using a special space criteria&#10;" sqref="H11"/>
  </dataValidations>
  <printOptions/>
  <pageMargins left="0.75" right="0.75" top="1" bottom="1" header="0.5" footer="0.5"/>
  <pageSetup fitToHeight="2" fitToWidth="1" orientation="portrait"/>
  <headerFooter alignWithMargins="0">
    <oddFooter>&amp;L&amp;K000000Functional (Detailed) - 3. Equipment and Storage&amp;C&amp;K000000DRAFT&amp;R&amp;K000000&amp;D</oddFooter>
  </headerFooter>
  <drawing r:id="rId1"/>
</worksheet>
</file>

<file path=xl/worksheets/sheet5.xml><?xml version="1.0" encoding="utf-8"?>
<worksheet xmlns="http://schemas.openxmlformats.org/spreadsheetml/2006/main" xmlns:r="http://schemas.openxmlformats.org/officeDocument/2006/relationships">
  <sheetPr>
    <tabColor rgb="FF3366FF"/>
    <pageSetUpPr fitToPage="1"/>
  </sheetPr>
  <dimension ref="B2:L45"/>
  <sheetViews>
    <sheetView showGridLines="0" zoomScale="125" zoomScaleNormal="125" zoomScalePageLayoutView="0" workbookViewId="0" topLeftCell="A2">
      <selection activeCell="B13" sqref="B13"/>
    </sheetView>
  </sheetViews>
  <sheetFormatPr defaultColWidth="11" defaultRowHeight="12.75" outlineLevelCol="1"/>
  <cols>
    <col min="1" max="1" width="6" style="5" customWidth="1"/>
    <col min="2" max="2" width="36" style="5" customWidth="1"/>
    <col min="3" max="3" width="9.33203125" style="5" customWidth="1"/>
    <col min="4" max="4" width="11" style="5" customWidth="1"/>
    <col min="5" max="5" width="9.16015625" style="5" customWidth="1"/>
    <col min="6" max="8" width="11" style="5" customWidth="1"/>
    <col min="9" max="9" width="4.66015625" style="0" customWidth="1"/>
    <col min="10" max="10" width="38.16015625" style="5" customWidth="1"/>
    <col min="11" max="11" width="11" style="5" customWidth="1"/>
    <col min="12" max="12" width="0" style="5" hidden="1" customWidth="1" outlineLevel="1"/>
    <col min="13" max="13" width="11" style="5" customWidth="1" collapsed="1"/>
    <col min="14" max="16384" width="11" style="5" customWidth="1"/>
  </cols>
  <sheetData>
    <row r="1" ht="19.5" customHeight="1"/>
    <row r="2" spans="2:10" s="16" customFormat="1" ht="91.5" customHeight="1">
      <c r="B2" s="452" t="s">
        <v>282</v>
      </c>
      <c r="C2" s="452"/>
      <c r="D2" s="452"/>
      <c r="E2" s="452"/>
      <c r="F2" s="452"/>
      <c r="G2" s="452"/>
      <c r="H2" s="452"/>
      <c r="I2" s="75"/>
      <c r="J2" s="5"/>
    </row>
    <row r="3" s="16" customFormat="1" ht="15.75" customHeight="1" thickBot="1">
      <c r="J3" s="5"/>
    </row>
    <row r="4" spans="2:9" ht="15.75" customHeight="1" thickTop="1">
      <c r="B4" s="116"/>
      <c r="C4" s="116"/>
      <c r="D4" s="116"/>
      <c r="E4" s="116"/>
      <c r="F4" s="117"/>
      <c r="G4" s="117"/>
      <c r="H4" s="117"/>
      <c r="I4" s="74"/>
    </row>
    <row r="5" spans="2:10" ht="15.75" customHeight="1">
      <c r="B5" s="301" t="s">
        <v>85</v>
      </c>
      <c r="C5" s="187"/>
      <c r="D5" s="187"/>
      <c r="E5" s="302"/>
      <c r="G5" s="301" t="s">
        <v>1</v>
      </c>
      <c r="H5" s="302"/>
      <c r="I5" s="74"/>
      <c r="J5" s="28"/>
    </row>
    <row r="6" spans="2:10" ht="15.75" customHeight="1">
      <c r="B6" s="479">
        <f>'Functional (Detailed) Summary'!$E$7</f>
        <v>0</v>
      </c>
      <c r="C6" s="480"/>
      <c r="D6" s="480"/>
      <c r="E6" s="481"/>
      <c r="F6" s="259"/>
      <c r="G6" s="477">
        <f>'Functional (Detailed) Summary'!$E$6</f>
        <v>43328</v>
      </c>
      <c r="H6" s="478"/>
      <c r="I6" s="74"/>
      <c r="J6" s="28"/>
    </row>
    <row r="7" spans="2:10" ht="15.75" customHeight="1" thickBot="1">
      <c r="B7" s="76"/>
      <c r="C7" s="76"/>
      <c r="D7" s="76"/>
      <c r="E7" s="76"/>
      <c r="F7" s="76"/>
      <c r="G7" s="76"/>
      <c r="H7" s="76"/>
      <c r="I7" s="74"/>
      <c r="J7" s="28"/>
    </row>
    <row r="8" spans="2:9" s="16" customFormat="1" ht="19.5" customHeight="1" thickBot="1" thickTop="1">
      <c r="B8" s="78" t="s">
        <v>111</v>
      </c>
      <c r="C8" s="77"/>
      <c r="D8" s="77"/>
      <c r="E8" s="77"/>
      <c r="F8" s="77"/>
      <c r="G8" s="77"/>
      <c r="H8" s="77"/>
      <c r="I8" s="75"/>
    </row>
    <row r="9" s="16" customFormat="1" ht="19.5" customHeight="1" thickTop="1"/>
    <row r="10" spans="2:8" s="16" customFormat="1" ht="12" customHeight="1">
      <c r="B10" s="132" t="s">
        <v>134</v>
      </c>
      <c r="C10" s="106">
        <v>1</v>
      </c>
      <c r="D10" s="106">
        <v>2</v>
      </c>
      <c r="E10" s="106">
        <v>3</v>
      </c>
      <c r="F10" s="106">
        <v>4</v>
      </c>
      <c r="G10" s="106">
        <v>5</v>
      </c>
      <c r="H10" s="106">
        <v>6</v>
      </c>
    </row>
    <row r="11" spans="2:8" s="16" customFormat="1" ht="12" customHeight="1" thickBot="1">
      <c r="B11" s="133" t="s">
        <v>135</v>
      </c>
      <c r="C11" s="110"/>
      <c r="D11" s="108"/>
      <c r="E11" s="108"/>
      <c r="F11" s="108"/>
      <c r="G11" s="107" t="s">
        <v>130</v>
      </c>
      <c r="H11" s="109" t="s">
        <v>131</v>
      </c>
    </row>
    <row r="12" spans="2:10" ht="43.5" customHeight="1" thickBot="1">
      <c r="B12" s="101" t="s">
        <v>94</v>
      </c>
      <c r="C12" s="64" t="s">
        <v>127</v>
      </c>
      <c r="D12" s="64" t="s">
        <v>95</v>
      </c>
      <c r="E12" s="64" t="s">
        <v>96</v>
      </c>
      <c r="F12" s="63" t="s">
        <v>128</v>
      </c>
      <c r="G12" s="63" t="s">
        <v>132</v>
      </c>
      <c r="H12" s="64" t="s">
        <v>185</v>
      </c>
      <c r="I12" s="74"/>
      <c r="J12" s="79" t="s">
        <v>110</v>
      </c>
    </row>
    <row r="13" spans="2:10" s="16" customFormat="1" ht="15.75" customHeight="1">
      <c r="B13" s="263"/>
      <c r="C13" s="279"/>
      <c r="D13" s="279"/>
      <c r="E13" s="310"/>
      <c r="F13" s="279"/>
      <c r="G13" s="85">
        <f>(D13*E13)+F13</f>
        <v>0</v>
      </c>
      <c r="H13" s="61">
        <f>C13*G13</f>
        <v>0</v>
      </c>
      <c r="I13" s="74"/>
      <c r="J13" s="280"/>
    </row>
    <row r="14" spans="2:10" s="16" customFormat="1" ht="15.75" customHeight="1">
      <c r="B14" s="267"/>
      <c r="C14" s="275"/>
      <c r="D14" s="275"/>
      <c r="E14" s="275"/>
      <c r="F14" s="275"/>
      <c r="G14" s="86">
        <f aca="true" t="shared" si="0" ref="G14:G31">(D14*E14)+F14</f>
        <v>0</v>
      </c>
      <c r="H14" s="62">
        <f aca="true" t="shared" si="1" ref="H14:H31">C14*G14</f>
        <v>0</v>
      </c>
      <c r="I14" s="74"/>
      <c r="J14" s="281"/>
    </row>
    <row r="15" spans="2:10" s="16" customFormat="1" ht="15.75" customHeight="1">
      <c r="B15" s="267"/>
      <c r="C15" s="275"/>
      <c r="D15" s="275"/>
      <c r="E15" s="275"/>
      <c r="F15" s="275"/>
      <c r="G15" s="86">
        <f t="shared" si="0"/>
        <v>0</v>
      </c>
      <c r="H15" s="62">
        <f t="shared" si="1"/>
        <v>0</v>
      </c>
      <c r="I15" s="74"/>
      <c r="J15" s="281"/>
    </row>
    <row r="16" spans="2:10" s="16" customFormat="1" ht="15.75" customHeight="1">
      <c r="B16" s="267"/>
      <c r="C16" s="275"/>
      <c r="D16" s="275"/>
      <c r="E16" s="275"/>
      <c r="F16" s="275"/>
      <c r="G16" s="86">
        <f t="shared" si="0"/>
        <v>0</v>
      </c>
      <c r="H16" s="62">
        <f t="shared" si="1"/>
        <v>0</v>
      </c>
      <c r="I16" s="74"/>
      <c r="J16" s="281"/>
    </row>
    <row r="17" spans="2:10" s="16" customFormat="1" ht="15.75" customHeight="1">
      <c r="B17" s="267"/>
      <c r="C17" s="275"/>
      <c r="D17" s="275"/>
      <c r="E17" s="275"/>
      <c r="F17" s="275"/>
      <c r="G17" s="86">
        <f t="shared" si="0"/>
        <v>0</v>
      </c>
      <c r="H17" s="62">
        <f t="shared" si="1"/>
        <v>0</v>
      </c>
      <c r="I17" s="74"/>
      <c r="J17" s="281"/>
    </row>
    <row r="18" spans="2:10" s="16" customFormat="1" ht="15.75" customHeight="1">
      <c r="B18" s="267"/>
      <c r="C18" s="275"/>
      <c r="D18" s="275"/>
      <c r="E18" s="275"/>
      <c r="F18" s="275"/>
      <c r="G18" s="86">
        <f t="shared" si="0"/>
        <v>0</v>
      </c>
      <c r="H18" s="62">
        <f t="shared" si="1"/>
        <v>0</v>
      </c>
      <c r="I18" s="74"/>
      <c r="J18" s="281"/>
    </row>
    <row r="19" spans="2:10" s="16" customFormat="1" ht="15.75" customHeight="1">
      <c r="B19" s="267"/>
      <c r="C19" s="275"/>
      <c r="D19" s="275"/>
      <c r="E19" s="275"/>
      <c r="F19" s="275"/>
      <c r="G19" s="86">
        <f t="shared" si="0"/>
        <v>0</v>
      </c>
      <c r="H19" s="62">
        <f t="shared" si="1"/>
        <v>0</v>
      </c>
      <c r="I19" s="74"/>
      <c r="J19" s="281"/>
    </row>
    <row r="20" spans="2:10" s="16" customFormat="1" ht="15.75" customHeight="1">
      <c r="B20" s="267"/>
      <c r="C20" s="275"/>
      <c r="D20" s="275"/>
      <c r="E20" s="275"/>
      <c r="F20" s="275"/>
      <c r="G20" s="86">
        <f t="shared" si="0"/>
        <v>0</v>
      </c>
      <c r="H20" s="62">
        <f t="shared" si="1"/>
        <v>0</v>
      </c>
      <c r="I20" s="74"/>
      <c r="J20" s="281"/>
    </row>
    <row r="21" spans="2:10" s="16" customFormat="1" ht="15.75" customHeight="1">
      <c r="B21" s="267"/>
      <c r="C21" s="275"/>
      <c r="D21" s="275"/>
      <c r="E21" s="275"/>
      <c r="F21" s="275"/>
      <c r="G21" s="86">
        <f t="shared" si="0"/>
        <v>0</v>
      </c>
      <c r="H21" s="62">
        <f t="shared" si="1"/>
        <v>0</v>
      </c>
      <c r="I21" s="74"/>
      <c r="J21" s="281"/>
    </row>
    <row r="22" spans="2:10" s="16" customFormat="1" ht="15.75" customHeight="1">
      <c r="B22" s="267"/>
      <c r="C22" s="275"/>
      <c r="D22" s="275"/>
      <c r="E22" s="275"/>
      <c r="F22" s="275"/>
      <c r="G22" s="86">
        <f t="shared" si="0"/>
        <v>0</v>
      </c>
      <c r="H22" s="62">
        <f t="shared" si="1"/>
        <v>0</v>
      </c>
      <c r="I22" s="74"/>
      <c r="J22" s="281"/>
    </row>
    <row r="23" spans="2:10" s="16" customFormat="1" ht="15.75" customHeight="1">
      <c r="B23" s="267"/>
      <c r="C23" s="275"/>
      <c r="D23" s="275"/>
      <c r="E23" s="275"/>
      <c r="F23" s="275"/>
      <c r="G23" s="86">
        <f t="shared" si="0"/>
        <v>0</v>
      </c>
      <c r="H23" s="62">
        <f t="shared" si="1"/>
        <v>0</v>
      </c>
      <c r="I23" s="74"/>
      <c r="J23" s="281"/>
    </row>
    <row r="24" spans="2:10" s="16" customFormat="1" ht="15.75" customHeight="1">
      <c r="B24" s="267"/>
      <c r="C24" s="275"/>
      <c r="D24" s="275"/>
      <c r="E24" s="275"/>
      <c r="F24" s="275"/>
      <c r="G24" s="86">
        <f t="shared" si="0"/>
        <v>0</v>
      </c>
      <c r="H24" s="62">
        <f t="shared" si="1"/>
        <v>0</v>
      </c>
      <c r="I24" s="74"/>
      <c r="J24" s="281"/>
    </row>
    <row r="25" spans="2:10" s="16" customFormat="1" ht="15.75" customHeight="1">
      <c r="B25" s="267"/>
      <c r="C25" s="275"/>
      <c r="D25" s="275"/>
      <c r="E25" s="275"/>
      <c r="F25" s="275"/>
      <c r="G25" s="86">
        <f t="shared" si="0"/>
        <v>0</v>
      </c>
      <c r="H25" s="62">
        <f t="shared" si="1"/>
        <v>0</v>
      </c>
      <c r="I25" s="74"/>
      <c r="J25" s="281"/>
    </row>
    <row r="26" spans="2:10" s="16" customFormat="1" ht="15.75" customHeight="1">
      <c r="B26" s="267"/>
      <c r="C26" s="275"/>
      <c r="D26" s="275"/>
      <c r="E26" s="275"/>
      <c r="F26" s="275"/>
      <c r="G26" s="86">
        <f t="shared" si="0"/>
        <v>0</v>
      </c>
      <c r="H26" s="62">
        <f t="shared" si="1"/>
        <v>0</v>
      </c>
      <c r="I26" s="74"/>
      <c r="J26" s="281"/>
    </row>
    <row r="27" spans="2:10" s="16" customFormat="1" ht="15.75" customHeight="1">
      <c r="B27" s="267"/>
      <c r="C27" s="275"/>
      <c r="D27" s="275"/>
      <c r="E27" s="275"/>
      <c r="F27" s="275"/>
      <c r="G27" s="86">
        <f t="shared" si="0"/>
        <v>0</v>
      </c>
      <c r="H27" s="62">
        <f t="shared" si="1"/>
        <v>0</v>
      </c>
      <c r="I27" s="74"/>
      <c r="J27" s="281"/>
    </row>
    <row r="28" spans="2:10" s="16" customFormat="1" ht="15.75" customHeight="1">
      <c r="B28" s="267"/>
      <c r="C28" s="275"/>
      <c r="D28" s="275"/>
      <c r="E28" s="275"/>
      <c r="F28" s="275"/>
      <c r="G28" s="86">
        <f t="shared" si="0"/>
        <v>0</v>
      </c>
      <c r="H28" s="62">
        <f t="shared" si="1"/>
        <v>0</v>
      </c>
      <c r="I28" s="74"/>
      <c r="J28" s="281"/>
    </row>
    <row r="29" spans="2:10" s="16" customFormat="1" ht="15.75" customHeight="1">
      <c r="B29" s="267"/>
      <c r="C29" s="275"/>
      <c r="D29" s="275"/>
      <c r="E29" s="275"/>
      <c r="F29" s="275"/>
      <c r="G29" s="86">
        <f t="shared" si="0"/>
        <v>0</v>
      </c>
      <c r="H29" s="62">
        <f t="shared" si="1"/>
        <v>0</v>
      </c>
      <c r="I29" s="74"/>
      <c r="J29" s="281"/>
    </row>
    <row r="30" spans="2:10" s="16" customFormat="1" ht="15.75" customHeight="1">
      <c r="B30" s="267"/>
      <c r="C30" s="275"/>
      <c r="D30" s="275"/>
      <c r="E30" s="275"/>
      <c r="F30" s="275"/>
      <c r="G30" s="86">
        <f t="shared" si="0"/>
        <v>0</v>
      </c>
      <c r="H30" s="62">
        <f t="shared" si="1"/>
        <v>0</v>
      </c>
      <c r="I30" s="74"/>
      <c r="J30" s="281"/>
    </row>
    <row r="31" spans="2:10" s="16" customFormat="1" ht="15.75" customHeight="1" thickBot="1">
      <c r="B31" s="311"/>
      <c r="C31" s="276"/>
      <c r="D31" s="276"/>
      <c r="E31" s="274"/>
      <c r="F31" s="276"/>
      <c r="G31" s="85">
        <f t="shared" si="0"/>
        <v>0</v>
      </c>
      <c r="H31" s="61">
        <f t="shared" si="1"/>
        <v>0</v>
      </c>
      <c r="I31" s="74"/>
      <c r="J31" s="281"/>
    </row>
    <row r="32" spans="2:10" s="16" customFormat="1" ht="15.75" customHeight="1" thickBot="1">
      <c r="B32" s="94" t="s">
        <v>18</v>
      </c>
      <c r="C32" s="67">
        <f>SUM(C13:C31)</f>
        <v>0</v>
      </c>
      <c r="D32" s="95"/>
      <c r="E32" s="95"/>
      <c r="F32" s="95"/>
      <c r="G32" s="95"/>
      <c r="H32" s="88">
        <f>SUM(H13:H31)</f>
        <v>0</v>
      </c>
      <c r="I32" s="74"/>
      <c r="J32" s="31"/>
    </row>
    <row r="33" spans="2:10" ht="16.5">
      <c r="B33" s="32"/>
      <c r="C33" s="33"/>
      <c r="D33" s="33"/>
      <c r="E33" s="33"/>
      <c r="F33" s="33"/>
      <c r="G33" s="33"/>
      <c r="H33" s="34"/>
      <c r="J33" s="35"/>
    </row>
    <row r="34" spans="2:10" ht="16.5">
      <c r="B34" s="40"/>
      <c r="C34" s="28"/>
      <c r="D34" s="28"/>
      <c r="E34" s="28"/>
      <c r="J34" s="35"/>
    </row>
    <row r="35" spans="2:12" ht="12" customHeight="1">
      <c r="B35" s="152"/>
      <c r="C35" s="148"/>
      <c r="D35" s="148"/>
      <c r="E35" s="148"/>
      <c r="F35" s="144"/>
      <c r="G35" s="144"/>
      <c r="H35" s="144"/>
      <c r="J35" s="35"/>
      <c r="L35" s="5">
        <v>150</v>
      </c>
    </row>
    <row r="36" spans="2:12" ht="16.5">
      <c r="B36" s="40"/>
      <c r="C36" s="28"/>
      <c r="D36" s="28"/>
      <c r="E36" s="28"/>
      <c r="J36" s="35"/>
      <c r="L36" s="5">
        <v>120</v>
      </c>
    </row>
    <row r="37" spans="2:12" s="16" customFormat="1" ht="15.75" customHeight="1">
      <c r="B37" s="44" t="s">
        <v>80</v>
      </c>
      <c r="C37" s="153" t="s">
        <v>75</v>
      </c>
      <c r="D37" s="45"/>
      <c r="E37" s="45"/>
      <c r="F37" s="45"/>
      <c r="G37" s="45"/>
      <c r="H37" s="45"/>
      <c r="I37"/>
      <c r="J37" s="35"/>
      <c r="L37" s="16">
        <v>100</v>
      </c>
    </row>
    <row r="38" spans="2:12" s="16" customFormat="1" ht="15.75" customHeight="1">
      <c r="B38" s="123" t="s">
        <v>69</v>
      </c>
      <c r="C38" s="124" t="s">
        <v>68</v>
      </c>
      <c r="D38" s="125"/>
      <c r="E38" s="126"/>
      <c r="F38" s="155" t="s">
        <v>76</v>
      </c>
      <c r="G38" s="127" t="s">
        <v>67</v>
      </c>
      <c r="H38" s="127"/>
      <c r="I38"/>
      <c r="J38" s="35"/>
      <c r="L38" s="16">
        <v>80</v>
      </c>
    </row>
    <row r="39" spans="2:12" s="16" customFormat="1" ht="15.75" customHeight="1">
      <c r="B39" s="128" t="s">
        <v>66</v>
      </c>
      <c r="C39" s="129" t="s">
        <v>70</v>
      </c>
      <c r="D39" s="9" t="s">
        <v>77</v>
      </c>
      <c r="E39" s="37"/>
      <c r="F39" s="11">
        <v>20</v>
      </c>
      <c r="G39" s="9" t="s">
        <v>67</v>
      </c>
      <c r="H39" s="9"/>
      <c r="I39"/>
      <c r="J39" s="35"/>
      <c r="L39" s="16">
        <v>60</v>
      </c>
    </row>
    <row r="40" spans="2:12" s="16" customFormat="1" ht="15.75" customHeight="1">
      <c r="B40" s="6" t="s">
        <v>25</v>
      </c>
      <c r="C40" s="7" t="s">
        <v>68</v>
      </c>
      <c r="D40" s="9" t="s">
        <v>150</v>
      </c>
      <c r="E40" s="130"/>
      <c r="F40" s="11">
        <v>20</v>
      </c>
      <c r="G40" s="9" t="s">
        <v>67</v>
      </c>
      <c r="H40" s="9"/>
      <c r="I40"/>
      <c r="J40" s="35"/>
      <c r="L40" s="16">
        <v>40</v>
      </c>
    </row>
    <row r="41" spans="2:12" s="16" customFormat="1" ht="15.75" customHeight="1">
      <c r="B41" s="12" t="s">
        <v>10</v>
      </c>
      <c r="C41" s="37" t="s">
        <v>73</v>
      </c>
      <c r="D41" s="37"/>
      <c r="E41" s="37"/>
      <c r="F41" s="37"/>
      <c r="G41" s="37"/>
      <c r="H41" s="37"/>
      <c r="L41" s="16">
        <v>20</v>
      </c>
    </row>
    <row r="42" spans="2:12" s="16" customFormat="1" ht="15.75" customHeight="1">
      <c r="B42" s="6" t="s">
        <v>81</v>
      </c>
      <c r="C42" s="7" t="s">
        <v>70</v>
      </c>
      <c r="D42" s="154">
        <v>30</v>
      </c>
      <c r="E42" s="9" t="s">
        <v>65</v>
      </c>
      <c r="F42" s="11">
        <v>40</v>
      </c>
      <c r="G42" s="9" t="s">
        <v>72</v>
      </c>
      <c r="H42" s="9"/>
      <c r="L42" s="16">
        <v>15</v>
      </c>
    </row>
    <row r="43" spans="2:8" s="16" customFormat="1" ht="15.75" customHeight="1">
      <c r="B43" s="42" t="s">
        <v>82</v>
      </c>
      <c r="C43" s="37"/>
      <c r="D43" s="37"/>
      <c r="E43" s="37"/>
      <c r="F43" s="38" t="s">
        <v>83</v>
      </c>
      <c r="G43" s="37" t="s">
        <v>72</v>
      </c>
      <c r="H43" s="37"/>
    </row>
    <row r="44" spans="2:8" s="16" customFormat="1" ht="15.75" customHeight="1">
      <c r="B44" s="6" t="s">
        <v>149</v>
      </c>
      <c r="C44" s="7" t="s">
        <v>73</v>
      </c>
      <c r="D44" s="13"/>
      <c r="E44" s="9"/>
      <c r="F44" s="11"/>
      <c r="G44" s="9"/>
      <c r="H44" s="9"/>
    </row>
    <row r="45" spans="2:8" s="16" customFormat="1" ht="15.75" customHeight="1">
      <c r="B45" s="42" t="s">
        <v>260</v>
      </c>
      <c r="C45" s="37"/>
      <c r="D45" s="37"/>
      <c r="E45" s="37"/>
      <c r="F45" s="38"/>
      <c r="G45" s="37"/>
      <c r="H45" s="37"/>
    </row>
  </sheetData>
  <sheetProtection password="CBEB" sheet="1" objects="1" scenarios="1" selectLockedCells="1"/>
  <mergeCells count="3">
    <mergeCell ref="B2:H2"/>
    <mergeCell ref="G6:H6"/>
    <mergeCell ref="B6:E6"/>
  </mergeCells>
  <dataValidations count="11">
    <dataValidation type="date" operator="greaterThan" allowBlank="1" showInputMessage="1" showErrorMessage="1" sqref="G6">
      <formula1>38353</formula1>
    </dataValidation>
    <dataValidation type="list" allowBlank="1" showInputMessage="1" showErrorMessage="1" sqref="B13:B31">
      <formula1>$B$38:$B$45</formula1>
    </dataValidation>
    <dataValidation type="list" allowBlank="1" showInputMessage="1" showErrorMessage="1" sqref="E13:E31">
      <formula1>$L$35:$L$42</formula1>
    </dataValidation>
    <dataValidation allowBlank="1" showInputMessage="1" showErrorMessage="1" promptTitle="Number of Spaces" prompt="Insert number of spaces needed (See Space Allocation Guidelines below)" sqref="C12"/>
    <dataValidation allowBlank="1" showInputMessage="1" showErrorMessage="1" promptTitle="Type of Space" prompt="Insert type of meeting / conference / training space from the drop-down list (see Space Allocation Guidelines below) " sqref="B12"/>
    <dataValidation allowBlank="1" showInputMessage="1" showErrorMessage="1" promptTitle="Number of Occupants" prompt="Insert number of occupants per meeting rooom (see Space Allocation Guidelines below)" sqref="D12"/>
    <dataValidation allowBlank="1" showInputMessage="1" showErrorMessage="1" promptTitle="SF Per Occupant" prompt="Insert square per occupant from drop-down list (see space guidelines below)" sqref="E12"/>
    <dataValidation allowBlank="1" showInputMessage="1" showErrorMessage="1" promptTitle="Space Criteria" prompt="Sometimes additional space may be required.  Insert any additional square footage need here.  If no additional space is needed then leave this cell blank.&#10;The target square footage is up to a total of 19 sf / per person. " sqref="F12"/>
    <dataValidation allowBlank="1" showInputMessage="1" showErrorMessage="1" promptTitle="Total Assignable Square Feet" prompt="Calculated total assignable square feet" sqref="H12"/>
    <dataValidation allowBlank="1" showInputMessage="1" showErrorMessage="1" promptTitle="Total Square Feet Per Space" prompt="Calculated total square feet for each space" sqref="G12"/>
    <dataValidation allowBlank="1" showInputMessage="1" showErrorMessage="1" promptTitle="Additional Notes" prompt="Add any notes - particularly if you are using a special space criteria&#10;" sqref="J12"/>
  </dataValidations>
  <printOptions/>
  <pageMargins left="0.75" right="0.75" top="1" bottom="1" header="0.5" footer="0.5"/>
  <pageSetup fitToHeight="3" fitToWidth="1" orientation="portrait"/>
  <headerFooter alignWithMargins="0">
    <oddFooter>&amp;L&amp;K000000Functional (Detailed) - 4. Other Office Support Areas&amp;C&amp;K000000DRAFT&amp;R&amp;K000000&amp;D</oddFooter>
  </headerFooter>
  <drawing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2:L52"/>
  <sheetViews>
    <sheetView showGridLines="0" zoomScale="125" zoomScaleNormal="125" zoomScalePageLayoutView="0" workbookViewId="0" topLeftCell="A4">
      <selection activeCell="B13" sqref="B13"/>
    </sheetView>
  </sheetViews>
  <sheetFormatPr defaultColWidth="11" defaultRowHeight="12.75" outlineLevelCol="1"/>
  <cols>
    <col min="1" max="1" width="6" style="5" customWidth="1"/>
    <col min="2" max="2" width="46.66015625" style="5" customWidth="1"/>
    <col min="3" max="3" width="9" style="5" customWidth="1"/>
    <col min="4" max="5" width="11" style="5" customWidth="1"/>
    <col min="6" max="6" width="9.33203125" style="5" customWidth="1"/>
    <col min="7" max="8" width="11" style="5" customWidth="1"/>
    <col min="9" max="9" width="6" style="5" customWidth="1"/>
    <col min="10" max="10" width="39.66015625" style="5" customWidth="1" outlineLevel="1"/>
    <col min="11" max="16384" width="11" style="5" customWidth="1"/>
  </cols>
  <sheetData>
    <row r="1" ht="19.5" customHeight="1"/>
    <row r="2" spans="2:10" s="16" customFormat="1" ht="99.75" customHeight="1">
      <c r="B2" s="452" t="s">
        <v>283</v>
      </c>
      <c r="C2" s="452"/>
      <c r="D2" s="452"/>
      <c r="E2" s="452"/>
      <c r="F2" s="452"/>
      <c r="G2" s="452"/>
      <c r="H2" s="452"/>
      <c r="I2" s="5"/>
      <c r="J2" s="5"/>
    </row>
    <row r="3" spans="2:10" s="16" customFormat="1" ht="15.75" customHeight="1" thickBot="1">
      <c r="B3" s="59"/>
      <c r="C3" s="59"/>
      <c r="D3" s="59"/>
      <c r="E3" s="59"/>
      <c r="F3" s="59"/>
      <c r="G3" s="59"/>
      <c r="H3" s="59"/>
      <c r="I3" s="5"/>
      <c r="J3" s="5"/>
    </row>
    <row r="4" spans="2:8" ht="17.25" thickTop="1">
      <c r="B4" s="118"/>
      <c r="C4" s="118"/>
      <c r="D4" s="118"/>
      <c r="E4" s="118"/>
      <c r="F4" s="118"/>
      <c r="G4" s="118"/>
      <c r="H4" s="118"/>
    </row>
    <row r="5" spans="2:10" s="16" customFormat="1" ht="15.75" customHeight="1">
      <c r="B5" s="303" t="s">
        <v>0</v>
      </c>
      <c r="C5" s="295"/>
      <c r="D5" s="295"/>
      <c r="E5" s="297"/>
      <c r="G5" s="304" t="s">
        <v>1</v>
      </c>
      <c r="H5" s="297"/>
      <c r="I5" s="5"/>
      <c r="J5" s="5"/>
    </row>
    <row r="6" spans="2:10" s="16" customFormat="1" ht="15.75" customHeight="1">
      <c r="B6" s="473">
        <f>'Functional (Detailed) Summary'!$E$7</f>
        <v>0</v>
      </c>
      <c r="C6" s="482"/>
      <c r="D6" s="482"/>
      <c r="E6" s="474"/>
      <c r="F6" s="256"/>
      <c r="G6" s="475">
        <f>'Functional (Detailed) Summary'!$E$6</f>
        <v>43328</v>
      </c>
      <c r="H6" s="476"/>
      <c r="I6" s="5"/>
      <c r="J6" s="5"/>
    </row>
    <row r="7" spans="2:12" ht="15.75" customHeight="1" thickBot="1">
      <c r="B7" s="22"/>
      <c r="C7" s="22"/>
      <c r="D7" s="22"/>
      <c r="E7" s="22"/>
      <c r="F7" s="22"/>
      <c r="G7" s="22"/>
      <c r="H7" s="22"/>
      <c r="J7" s="22"/>
      <c r="K7" s="22"/>
      <c r="L7" s="22"/>
    </row>
    <row r="8" spans="2:10" s="16" customFormat="1" ht="18.75" customHeight="1" thickBot="1" thickTop="1">
      <c r="B8" s="78" t="s">
        <v>112</v>
      </c>
      <c r="C8" s="77"/>
      <c r="D8" s="77"/>
      <c r="E8" s="77"/>
      <c r="F8" s="77"/>
      <c r="G8" s="77"/>
      <c r="H8" s="77"/>
      <c r="I8" s="5"/>
      <c r="J8" s="5"/>
    </row>
    <row r="9" s="16" customFormat="1" ht="15.75" customHeight="1" thickTop="1">
      <c r="J9" s="5"/>
    </row>
    <row r="10" spans="2:10" s="16" customFormat="1" ht="12" customHeight="1">
      <c r="B10" s="132" t="s">
        <v>134</v>
      </c>
      <c r="C10" s="106">
        <v>1</v>
      </c>
      <c r="D10" s="106">
        <v>2</v>
      </c>
      <c r="E10" s="106">
        <v>3</v>
      </c>
      <c r="F10" s="106">
        <v>4</v>
      </c>
      <c r="G10" s="106">
        <v>5</v>
      </c>
      <c r="H10" s="106">
        <v>6</v>
      </c>
      <c r="J10" s="5"/>
    </row>
    <row r="11" spans="2:12" ht="12" customHeight="1" thickBot="1">
      <c r="B11" s="133" t="s">
        <v>135</v>
      </c>
      <c r="C11" s="110"/>
      <c r="D11" s="108"/>
      <c r="E11" s="108"/>
      <c r="F11" s="108"/>
      <c r="G11" s="107" t="s">
        <v>130</v>
      </c>
      <c r="H11" s="109" t="s">
        <v>131</v>
      </c>
      <c r="J11" s="22"/>
      <c r="K11" s="22"/>
      <c r="L11" s="22"/>
    </row>
    <row r="12" spans="2:10" ht="51.75" thickBot="1">
      <c r="B12" s="101" t="s">
        <v>94</v>
      </c>
      <c r="C12" s="64" t="s">
        <v>127</v>
      </c>
      <c r="D12" s="64" t="s">
        <v>95</v>
      </c>
      <c r="E12" s="64" t="s">
        <v>96</v>
      </c>
      <c r="F12" s="63" t="s">
        <v>128</v>
      </c>
      <c r="G12" s="63" t="s">
        <v>132</v>
      </c>
      <c r="H12" s="64" t="s">
        <v>185</v>
      </c>
      <c r="J12" s="79" t="s">
        <v>110</v>
      </c>
    </row>
    <row r="13" spans="2:10" s="16" customFormat="1" ht="15.75" customHeight="1">
      <c r="B13" s="282"/>
      <c r="C13" s="283"/>
      <c r="D13" s="283"/>
      <c r="E13" s="283"/>
      <c r="F13" s="283"/>
      <c r="G13" s="85">
        <f>(D13*E13)+F13</f>
        <v>0</v>
      </c>
      <c r="H13" s="61">
        <f>C13*G13</f>
        <v>0</v>
      </c>
      <c r="I13" s="5"/>
      <c r="J13" s="288"/>
    </row>
    <row r="14" spans="2:10" s="16" customFormat="1" ht="15.75" customHeight="1">
      <c r="B14" s="284"/>
      <c r="C14" s="285"/>
      <c r="D14" s="285"/>
      <c r="E14" s="285"/>
      <c r="F14" s="285"/>
      <c r="G14" s="86">
        <f>(D14*E14)+F14</f>
        <v>0</v>
      </c>
      <c r="H14" s="62">
        <f>C14*G14</f>
        <v>0</v>
      </c>
      <c r="I14" s="5"/>
      <c r="J14" s="289"/>
    </row>
    <row r="15" spans="2:10" s="16" customFormat="1" ht="15.75" customHeight="1">
      <c r="B15" s="284"/>
      <c r="C15" s="285"/>
      <c r="D15" s="285"/>
      <c r="E15" s="285"/>
      <c r="F15" s="285"/>
      <c r="G15" s="86">
        <f>(D15*E15)+F15</f>
        <v>0</v>
      </c>
      <c r="H15" s="62">
        <f>C15*G15</f>
        <v>0</v>
      </c>
      <c r="I15" s="5"/>
      <c r="J15" s="289"/>
    </row>
    <row r="16" spans="2:10" s="16" customFormat="1" ht="15.75" customHeight="1">
      <c r="B16" s="284"/>
      <c r="C16" s="285"/>
      <c r="D16" s="285"/>
      <c r="E16" s="285"/>
      <c r="F16" s="285"/>
      <c r="G16" s="85">
        <f>(D16*E16)+F16</f>
        <v>0</v>
      </c>
      <c r="H16" s="61">
        <f>C16*G16</f>
        <v>0</v>
      </c>
      <c r="I16" s="5"/>
      <c r="J16" s="289"/>
    </row>
    <row r="17" spans="2:10" s="16" customFormat="1" ht="15.75" customHeight="1">
      <c r="B17" s="284"/>
      <c r="C17" s="285"/>
      <c r="D17" s="285"/>
      <c r="E17" s="285"/>
      <c r="F17" s="285"/>
      <c r="G17" s="86">
        <f aca="true" t="shared" si="0" ref="G17:G34">(D17*E17)+F17</f>
        <v>0</v>
      </c>
      <c r="H17" s="62">
        <f aca="true" t="shared" si="1" ref="H17:H34">C17*G17</f>
        <v>0</v>
      </c>
      <c r="I17" s="5"/>
      <c r="J17" s="289"/>
    </row>
    <row r="18" spans="2:10" s="16" customFormat="1" ht="15.75" customHeight="1">
      <c r="B18" s="284"/>
      <c r="C18" s="285"/>
      <c r="D18" s="285"/>
      <c r="E18" s="285"/>
      <c r="F18" s="285"/>
      <c r="G18" s="86">
        <f t="shared" si="0"/>
        <v>0</v>
      </c>
      <c r="H18" s="62">
        <f t="shared" si="1"/>
        <v>0</v>
      </c>
      <c r="I18" s="5"/>
      <c r="J18" s="289"/>
    </row>
    <row r="19" spans="2:10" s="16" customFormat="1" ht="15.75" customHeight="1">
      <c r="B19" s="284"/>
      <c r="C19" s="285"/>
      <c r="D19" s="285"/>
      <c r="E19" s="285"/>
      <c r="F19" s="285"/>
      <c r="G19" s="85">
        <f t="shared" si="0"/>
        <v>0</v>
      </c>
      <c r="H19" s="61">
        <f t="shared" si="1"/>
        <v>0</v>
      </c>
      <c r="I19" s="5"/>
      <c r="J19" s="289"/>
    </row>
    <row r="20" spans="2:10" s="16" customFormat="1" ht="15.75" customHeight="1">
      <c r="B20" s="284"/>
      <c r="C20" s="285"/>
      <c r="D20" s="285"/>
      <c r="E20" s="285"/>
      <c r="F20" s="285"/>
      <c r="G20" s="86">
        <f t="shared" si="0"/>
        <v>0</v>
      </c>
      <c r="H20" s="62">
        <f t="shared" si="1"/>
        <v>0</v>
      </c>
      <c r="I20" s="5"/>
      <c r="J20" s="289"/>
    </row>
    <row r="21" spans="2:10" s="16" customFormat="1" ht="15.75" customHeight="1">
      <c r="B21" s="284"/>
      <c r="C21" s="285"/>
      <c r="D21" s="285"/>
      <c r="E21" s="285"/>
      <c r="F21" s="285"/>
      <c r="G21" s="86">
        <f t="shared" si="0"/>
        <v>0</v>
      </c>
      <c r="H21" s="62">
        <f t="shared" si="1"/>
        <v>0</v>
      </c>
      <c r="I21" s="5"/>
      <c r="J21" s="289"/>
    </row>
    <row r="22" spans="2:10" s="16" customFormat="1" ht="15.75" customHeight="1">
      <c r="B22" s="284"/>
      <c r="C22" s="285"/>
      <c r="D22" s="285"/>
      <c r="E22" s="285"/>
      <c r="F22" s="285"/>
      <c r="G22" s="85">
        <f t="shared" si="0"/>
        <v>0</v>
      </c>
      <c r="H22" s="61">
        <f t="shared" si="1"/>
        <v>0</v>
      </c>
      <c r="I22" s="5"/>
      <c r="J22" s="289"/>
    </row>
    <row r="23" spans="2:10" s="16" customFormat="1" ht="15.75" customHeight="1">
      <c r="B23" s="284"/>
      <c r="C23" s="285"/>
      <c r="D23" s="285"/>
      <c r="E23" s="285"/>
      <c r="F23" s="285"/>
      <c r="G23" s="86">
        <f t="shared" si="0"/>
        <v>0</v>
      </c>
      <c r="H23" s="62">
        <f t="shared" si="1"/>
        <v>0</v>
      </c>
      <c r="I23" s="5"/>
      <c r="J23" s="289"/>
    </row>
    <row r="24" spans="2:10" s="16" customFormat="1" ht="15.75" customHeight="1">
      <c r="B24" s="284"/>
      <c r="C24" s="285"/>
      <c r="D24" s="285"/>
      <c r="E24" s="285"/>
      <c r="F24" s="285"/>
      <c r="G24" s="86">
        <f t="shared" si="0"/>
        <v>0</v>
      </c>
      <c r="H24" s="62">
        <f t="shared" si="1"/>
        <v>0</v>
      </c>
      <c r="I24" s="5"/>
      <c r="J24" s="289"/>
    </row>
    <row r="25" spans="2:10" s="16" customFormat="1" ht="15.75" customHeight="1">
      <c r="B25" s="284"/>
      <c r="C25" s="285"/>
      <c r="D25" s="285"/>
      <c r="E25" s="285"/>
      <c r="F25" s="285"/>
      <c r="G25" s="85">
        <f t="shared" si="0"/>
        <v>0</v>
      </c>
      <c r="H25" s="61">
        <f t="shared" si="1"/>
        <v>0</v>
      </c>
      <c r="I25" s="5"/>
      <c r="J25" s="289"/>
    </row>
    <row r="26" spans="2:10" s="16" customFormat="1" ht="15.75" customHeight="1">
      <c r="B26" s="284"/>
      <c r="C26" s="285"/>
      <c r="D26" s="285"/>
      <c r="E26" s="285"/>
      <c r="F26" s="285"/>
      <c r="G26" s="86">
        <f t="shared" si="0"/>
        <v>0</v>
      </c>
      <c r="H26" s="62">
        <f t="shared" si="1"/>
        <v>0</v>
      </c>
      <c r="I26" s="5"/>
      <c r="J26" s="289"/>
    </row>
    <row r="27" spans="2:10" s="16" customFormat="1" ht="15.75" customHeight="1">
      <c r="B27" s="284"/>
      <c r="C27" s="285"/>
      <c r="D27" s="285"/>
      <c r="E27" s="285"/>
      <c r="F27" s="285"/>
      <c r="G27" s="86">
        <f t="shared" si="0"/>
        <v>0</v>
      </c>
      <c r="H27" s="62">
        <f t="shared" si="1"/>
        <v>0</v>
      </c>
      <c r="I27" s="5"/>
      <c r="J27" s="289"/>
    </row>
    <row r="28" spans="2:10" s="16" customFormat="1" ht="15.75" customHeight="1">
      <c r="B28" s="284"/>
      <c r="C28" s="285"/>
      <c r="D28" s="285"/>
      <c r="E28" s="285"/>
      <c r="F28" s="285"/>
      <c r="G28" s="85">
        <f t="shared" si="0"/>
        <v>0</v>
      </c>
      <c r="H28" s="61">
        <f t="shared" si="1"/>
        <v>0</v>
      </c>
      <c r="I28" s="5"/>
      <c r="J28" s="289"/>
    </row>
    <row r="29" spans="2:10" s="16" customFormat="1" ht="15.75" customHeight="1">
      <c r="B29" s="284"/>
      <c r="C29" s="285"/>
      <c r="D29" s="285"/>
      <c r="E29" s="285"/>
      <c r="F29" s="285"/>
      <c r="G29" s="86">
        <f t="shared" si="0"/>
        <v>0</v>
      </c>
      <c r="H29" s="62">
        <f t="shared" si="1"/>
        <v>0</v>
      </c>
      <c r="I29" s="5"/>
      <c r="J29" s="289"/>
    </row>
    <row r="30" spans="2:10" s="16" customFormat="1" ht="15.75" customHeight="1">
      <c r="B30" s="284"/>
      <c r="C30" s="285"/>
      <c r="D30" s="285"/>
      <c r="E30" s="285"/>
      <c r="F30" s="285"/>
      <c r="G30" s="86">
        <f t="shared" si="0"/>
        <v>0</v>
      </c>
      <c r="H30" s="62">
        <f t="shared" si="1"/>
        <v>0</v>
      </c>
      <c r="I30" s="5"/>
      <c r="J30" s="289"/>
    </row>
    <row r="31" spans="2:10" s="16" customFormat="1" ht="15.75" customHeight="1">
      <c r="B31" s="284"/>
      <c r="C31" s="285"/>
      <c r="D31" s="285"/>
      <c r="E31" s="285"/>
      <c r="F31" s="285"/>
      <c r="G31" s="85">
        <f t="shared" si="0"/>
        <v>0</v>
      </c>
      <c r="H31" s="61">
        <f t="shared" si="1"/>
        <v>0</v>
      </c>
      <c r="I31" s="5"/>
      <c r="J31" s="289"/>
    </row>
    <row r="32" spans="2:10" s="16" customFormat="1" ht="15.75" customHeight="1">
      <c r="B32" s="284"/>
      <c r="C32" s="285"/>
      <c r="D32" s="285"/>
      <c r="E32" s="285"/>
      <c r="F32" s="285"/>
      <c r="G32" s="86">
        <f t="shared" si="0"/>
        <v>0</v>
      </c>
      <c r="H32" s="62">
        <f t="shared" si="1"/>
        <v>0</v>
      </c>
      <c r="I32" s="5"/>
      <c r="J32" s="289"/>
    </row>
    <row r="33" spans="2:10" s="16" customFormat="1" ht="15.75" customHeight="1">
      <c r="B33" s="284"/>
      <c r="C33" s="285"/>
      <c r="D33" s="285"/>
      <c r="E33" s="285"/>
      <c r="F33" s="285"/>
      <c r="G33" s="86">
        <f t="shared" si="0"/>
        <v>0</v>
      </c>
      <c r="H33" s="62">
        <f t="shared" si="1"/>
        <v>0</v>
      </c>
      <c r="I33" s="5"/>
      <c r="J33" s="289"/>
    </row>
    <row r="34" spans="2:10" s="16" customFormat="1" ht="15.75" customHeight="1" thickBot="1">
      <c r="B34" s="286"/>
      <c r="C34" s="287"/>
      <c r="D34" s="287"/>
      <c r="E34" s="287"/>
      <c r="F34" s="287"/>
      <c r="G34" s="85">
        <f t="shared" si="0"/>
        <v>0</v>
      </c>
      <c r="H34" s="61">
        <f t="shared" si="1"/>
        <v>0</v>
      </c>
      <c r="I34" s="5"/>
      <c r="J34" s="289"/>
    </row>
    <row r="35" spans="2:11" s="16" customFormat="1" ht="15.75" customHeight="1" thickBot="1">
      <c r="B35" s="94" t="s">
        <v>18</v>
      </c>
      <c r="C35" s="119">
        <f>SUM(C13:C34)</f>
        <v>0</v>
      </c>
      <c r="D35" s="120"/>
      <c r="E35" s="96"/>
      <c r="F35" s="121"/>
      <c r="G35" s="122"/>
      <c r="H35" s="89">
        <f>SUM(H13:H34)</f>
        <v>0</v>
      </c>
      <c r="I35" s="5"/>
      <c r="J35" s="5"/>
      <c r="K35" s="5"/>
    </row>
    <row r="36" spans="2:10" ht="16.5">
      <c r="B36" s="32"/>
      <c r="C36" s="33"/>
      <c r="D36" s="33"/>
      <c r="E36" s="33"/>
      <c r="F36" s="33"/>
      <c r="G36" s="33"/>
      <c r="H36" s="34"/>
      <c r="J36" s="35"/>
    </row>
    <row r="37" spans="2:10" ht="16.5">
      <c r="B37" s="32"/>
      <c r="C37" s="33"/>
      <c r="D37" s="33"/>
      <c r="E37" s="33"/>
      <c r="F37" s="33"/>
      <c r="G37" s="33"/>
      <c r="H37" s="34"/>
      <c r="J37" s="35"/>
    </row>
    <row r="38" spans="2:10" ht="12" customHeight="1">
      <c r="B38" s="149"/>
      <c r="C38" s="150"/>
      <c r="D38" s="150"/>
      <c r="E38" s="150"/>
      <c r="F38" s="150"/>
      <c r="G38" s="150"/>
      <c r="H38" s="151"/>
      <c r="J38" s="35"/>
    </row>
    <row r="39" spans="2:10" ht="16.5">
      <c r="B39" s="32"/>
      <c r="C39" s="33"/>
      <c r="D39" s="33"/>
      <c r="E39" s="33"/>
      <c r="F39" s="33"/>
      <c r="G39" s="33"/>
      <c r="H39" s="34"/>
      <c r="J39" s="35"/>
    </row>
    <row r="40" spans="2:10" ht="16.5">
      <c r="B40" s="80" t="s">
        <v>115</v>
      </c>
      <c r="C40" s="39"/>
      <c r="D40" s="39"/>
      <c r="E40" s="39"/>
      <c r="F40" s="39"/>
      <c r="G40" s="39"/>
      <c r="H40" s="36"/>
      <c r="J40" s="33"/>
    </row>
    <row r="41" spans="1:2" ht="12.75">
      <c r="A41" s="40"/>
      <c r="B41" s="28"/>
    </row>
    <row r="42" spans="2:9" s="16" customFormat="1" ht="15.75" customHeight="1">
      <c r="B42" s="44" t="s">
        <v>80</v>
      </c>
      <c r="C42" s="153" t="s">
        <v>75</v>
      </c>
      <c r="D42" s="45"/>
      <c r="E42" s="45"/>
      <c r="F42" s="45"/>
      <c r="G42" s="45"/>
      <c r="H42" s="46"/>
      <c r="I42" s="5"/>
    </row>
    <row r="43" spans="2:9" s="16" customFormat="1" ht="15.75" customHeight="1">
      <c r="B43" s="12" t="s">
        <v>12</v>
      </c>
      <c r="C43" s="37" t="s">
        <v>84</v>
      </c>
      <c r="D43" s="37"/>
      <c r="E43" s="37"/>
      <c r="F43" s="37"/>
      <c r="G43" s="37"/>
      <c r="H43" s="37"/>
      <c r="I43" s="5"/>
    </row>
    <row r="44" spans="2:9" s="16" customFormat="1" ht="15.75" customHeight="1">
      <c r="B44" s="12" t="s">
        <v>14</v>
      </c>
      <c r="C44" s="37" t="s">
        <v>84</v>
      </c>
      <c r="D44" s="37"/>
      <c r="E44" s="37"/>
      <c r="F44" s="37"/>
      <c r="G44" s="37"/>
      <c r="H44" s="37"/>
      <c r="I44" s="5"/>
    </row>
    <row r="45" spans="2:9" s="16" customFormat="1" ht="15.75" customHeight="1">
      <c r="B45" s="12" t="s">
        <v>148</v>
      </c>
      <c r="C45" s="37" t="s">
        <v>84</v>
      </c>
      <c r="D45" s="37"/>
      <c r="E45" s="37"/>
      <c r="F45" s="37"/>
      <c r="G45" s="37"/>
      <c r="H45" s="37"/>
      <c r="I45" s="5"/>
    </row>
    <row r="46" spans="2:9" s="16" customFormat="1" ht="15.75" customHeight="1">
      <c r="B46" s="12" t="s">
        <v>13</v>
      </c>
      <c r="C46" s="37" t="s">
        <v>84</v>
      </c>
      <c r="D46" s="37"/>
      <c r="E46" s="37"/>
      <c r="F46" s="37"/>
      <c r="G46" s="37"/>
      <c r="H46" s="37"/>
      <c r="I46" s="5"/>
    </row>
    <row r="47" spans="2:9" s="16" customFormat="1" ht="15.75" customHeight="1">
      <c r="B47" s="12" t="s">
        <v>15</v>
      </c>
      <c r="C47" s="37" t="s">
        <v>84</v>
      </c>
      <c r="D47" s="37"/>
      <c r="E47" s="37"/>
      <c r="F47" s="37"/>
      <c r="G47" s="37"/>
      <c r="H47" s="37"/>
      <c r="I47" s="5"/>
    </row>
    <row r="48" spans="2:9" s="16" customFormat="1" ht="15.75" customHeight="1">
      <c r="B48" s="12" t="s">
        <v>11</v>
      </c>
      <c r="C48" s="37" t="s">
        <v>84</v>
      </c>
      <c r="D48" s="37"/>
      <c r="E48" s="37"/>
      <c r="F48" s="37"/>
      <c r="G48" s="37"/>
      <c r="H48" s="37"/>
      <c r="I48" s="5"/>
    </row>
    <row r="49" spans="2:8" ht="15.75" customHeight="1">
      <c r="B49" s="47" t="s">
        <v>88</v>
      </c>
      <c r="C49" s="37" t="s">
        <v>84</v>
      </c>
      <c r="D49" s="37"/>
      <c r="E49" s="37"/>
      <c r="F49" s="43"/>
      <c r="G49" s="43"/>
      <c r="H49" s="43"/>
    </row>
    <row r="50" spans="2:8" ht="15.75" customHeight="1">
      <c r="B50" s="47" t="s">
        <v>89</v>
      </c>
      <c r="C50" s="37" t="s">
        <v>84</v>
      </c>
      <c r="D50" s="37"/>
      <c r="E50" s="37"/>
      <c r="F50" s="43"/>
      <c r="G50" s="43"/>
      <c r="H50" s="43"/>
    </row>
    <row r="51" spans="2:8" ht="15.75" customHeight="1">
      <c r="B51" s="47" t="s">
        <v>90</v>
      </c>
      <c r="C51" s="37" t="s">
        <v>84</v>
      </c>
      <c r="D51" s="37"/>
      <c r="E51" s="37"/>
      <c r="F51" s="43"/>
      <c r="G51" s="43"/>
      <c r="H51" s="43"/>
    </row>
    <row r="52" spans="2:8" ht="15.75" customHeight="1">
      <c r="B52" s="47" t="s">
        <v>91</v>
      </c>
      <c r="C52" s="37" t="s">
        <v>84</v>
      </c>
      <c r="D52" s="37"/>
      <c r="E52" s="37"/>
      <c r="F52" s="43"/>
      <c r="G52" s="43"/>
      <c r="H52" s="43"/>
    </row>
    <row r="53" ht="15.75" customHeight="1"/>
    <row r="54" ht="15.75" customHeight="1"/>
    <row r="55" ht="15.75" customHeight="1"/>
  </sheetData>
  <sheetProtection password="CBEB" sheet="1" objects="1" scenarios="1" selectLockedCells="1"/>
  <mergeCells count="3">
    <mergeCell ref="B2:H2"/>
    <mergeCell ref="B6:E6"/>
    <mergeCell ref="G6:H6"/>
  </mergeCells>
  <dataValidations count="9">
    <dataValidation type="date" operator="greaterThan" allowBlank="1" showInputMessage="1" showErrorMessage="1" sqref="G6">
      <formula1>38353</formula1>
    </dataValidation>
    <dataValidation allowBlank="1" showInputMessage="1" showErrorMessage="1" promptTitle="Type of Space" prompt="Insert type of meeting / conference / training space from the drop-down list (see Space Allocation Guidelines below) " sqref="B12"/>
    <dataValidation allowBlank="1" showInputMessage="1" showErrorMessage="1" promptTitle="Number of Spaces" prompt="Insert number of spaces needed (See Space Allocation Guidelines below)" sqref="C12"/>
    <dataValidation allowBlank="1" showInputMessage="1" showErrorMessage="1" promptTitle="Number of Occupants" prompt="Insert number of occupants per meeting rooom (see Space Allocation Guidelines below)" sqref="D12"/>
    <dataValidation allowBlank="1" showInputMessage="1" showErrorMessage="1" promptTitle="SF Per Occupant" prompt="Insert square per occupant from drop-down list (see space guidelines below)" sqref="E12"/>
    <dataValidation allowBlank="1" showInputMessage="1" showErrorMessage="1" promptTitle="Total Square Feet Per Space" prompt="Calculated total square feet for each space" sqref="G12"/>
    <dataValidation allowBlank="1" showInputMessage="1" showErrorMessage="1" promptTitle="Total Assignable Square Feet" prompt="Calculated total assignable square feet" sqref="H12"/>
    <dataValidation allowBlank="1" showInputMessage="1" showErrorMessage="1" promptTitle="Space Criteria" prompt="Sometimes additional space may be required.  Insert any additional square footage need here.  If no additional space is needed then leave this cell blank.&#10;The target square footage is up to a total of 19 sf / per person. " sqref="F12"/>
    <dataValidation allowBlank="1" showInputMessage="1" showErrorMessage="1" promptTitle="Additional Notes" prompt="Add any notes - particularly if you are using a special space criteria&#10;" sqref="J12"/>
  </dataValidations>
  <printOptions/>
  <pageMargins left="0.75" right="0.75" top="1" bottom="1" header="0.5" footer="0.5"/>
  <pageSetup fitToHeight="4" fitToWidth="1" orientation="portrait" scale="64"/>
  <headerFooter alignWithMargins="0">
    <oddFooter>&amp;L&amp;K000000Fuctional (Detailed)&amp;C&amp;K000000DRAFT&amp;R&amp;K000000&amp;D</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B10:C15"/>
  <sheetViews>
    <sheetView showGridLines="0" zoomScale="125" zoomScaleNormal="125" zoomScalePageLayoutView="0" workbookViewId="0" topLeftCell="A1">
      <selection activeCell="I26" sqref="I26"/>
    </sheetView>
  </sheetViews>
  <sheetFormatPr defaultColWidth="11" defaultRowHeight="12.75"/>
  <cols>
    <col min="1" max="1" width="11" style="158" customWidth="1"/>
    <col min="2" max="2" width="12" style="158" customWidth="1"/>
    <col min="3" max="3" width="94.66015625" style="161" customWidth="1"/>
    <col min="4" max="16384" width="11" style="158" customWidth="1"/>
  </cols>
  <sheetData>
    <row r="9" ht="24" customHeight="1"/>
    <row r="10" spans="2:3" s="160" customFormat="1" ht="72">
      <c r="B10" s="163" t="s">
        <v>186</v>
      </c>
      <c r="C10" s="164" t="s">
        <v>190</v>
      </c>
    </row>
    <row r="11" spans="2:3" s="160" customFormat="1" ht="30" customHeight="1">
      <c r="B11" s="163" t="s">
        <v>187</v>
      </c>
      <c r="C11" s="164" t="s">
        <v>191</v>
      </c>
    </row>
    <row r="12" spans="2:3" s="160" customFormat="1" ht="82.5" customHeight="1">
      <c r="B12" s="163" t="s">
        <v>188</v>
      </c>
      <c r="C12" s="164" t="s">
        <v>250</v>
      </c>
    </row>
    <row r="13" spans="2:3" s="160" customFormat="1" ht="108">
      <c r="B13" s="163" t="s">
        <v>189</v>
      </c>
      <c r="C13" s="164" t="s">
        <v>193</v>
      </c>
    </row>
    <row r="14" spans="2:3" s="160" customFormat="1" ht="72">
      <c r="B14" s="163" t="s">
        <v>175</v>
      </c>
      <c r="C14" s="164" t="s">
        <v>192</v>
      </c>
    </row>
    <row r="15" spans="2:3" s="160" customFormat="1" ht="24" customHeight="1">
      <c r="B15" s="159"/>
      <c r="C15" s="162"/>
    </row>
    <row r="16" ht="24" customHeight="1"/>
    <row r="17" ht="24" customHeight="1"/>
    <row r="18" ht="24" customHeight="1"/>
    <row r="19" ht="24" customHeight="1"/>
    <row r="20" ht="24" customHeight="1"/>
    <row r="21" ht="24" customHeight="1"/>
    <row r="22" ht="24" customHeight="1"/>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9" tint="-0.24997000396251678"/>
  </sheetPr>
  <dimension ref="B3:D26"/>
  <sheetViews>
    <sheetView zoomScalePageLayoutView="0" workbookViewId="0" topLeftCell="A1">
      <selection activeCell="D16" sqref="D16"/>
    </sheetView>
  </sheetViews>
  <sheetFormatPr defaultColWidth="9.33203125" defaultRowHeight="12.75"/>
  <cols>
    <col min="2" max="2" width="29" style="0" customWidth="1"/>
    <col min="3" max="3" width="20.66015625" style="424" customWidth="1"/>
    <col min="4" max="4" width="43" style="0" customWidth="1"/>
    <col min="6" max="8" width="9" style="0" customWidth="1"/>
  </cols>
  <sheetData>
    <row r="2" ht="13.5" thickBot="1"/>
    <row r="3" spans="2:4" ht="13.5" customHeight="1">
      <c r="B3" s="483" t="s">
        <v>296</v>
      </c>
      <c r="C3" s="484"/>
      <c r="D3" s="484"/>
    </row>
    <row r="4" spans="2:4" ht="13.5" customHeight="1">
      <c r="B4" s="485"/>
      <c r="C4" s="486"/>
      <c r="D4" s="486"/>
    </row>
    <row r="5" spans="2:4" ht="13.5" customHeight="1">
      <c r="B5" s="485"/>
      <c r="C5" s="486"/>
      <c r="D5" s="486"/>
    </row>
    <row r="6" spans="2:4" ht="13.5" customHeight="1">
      <c r="B6" s="485"/>
      <c r="C6" s="486"/>
      <c r="D6" s="486"/>
    </row>
    <row r="7" spans="2:4" ht="13.5" customHeight="1">
      <c r="B7" s="485"/>
      <c r="C7" s="486"/>
      <c r="D7" s="486"/>
    </row>
    <row r="8" spans="2:4" ht="13.5" customHeight="1">
      <c r="B8" s="485"/>
      <c r="C8" s="486"/>
      <c r="D8" s="486"/>
    </row>
    <row r="9" spans="2:4" ht="14.25" customHeight="1" thickBot="1">
      <c r="B9" s="487"/>
      <c r="C9" s="488"/>
      <c r="D9" s="488"/>
    </row>
    <row r="10" ht="13.5" thickBot="1"/>
    <row r="11" spans="2:4" s="425" customFormat="1" ht="18">
      <c r="B11" s="426" t="s">
        <v>288</v>
      </c>
      <c r="C11" s="427" t="s">
        <v>289</v>
      </c>
      <c r="D11" s="433" t="s">
        <v>295</v>
      </c>
    </row>
    <row r="12" spans="2:4" ht="12.75">
      <c r="B12" s="432" t="s">
        <v>290</v>
      </c>
      <c r="C12" s="429">
        <v>0</v>
      </c>
      <c r="D12" s="428"/>
    </row>
    <row r="13" spans="2:4" ht="12.75">
      <c r="B13" s="432" t="s">
        <v>291</v>
      </c>
      <c r="C13" s="429">
        <v>0</v>
      </c>
      <c r="D13" s="428"/>
    </row>
    <row r="14" spans="2:4" ht="12.75">
      <c r="B14" s="432" t="s">
        <v>292</v>
      </c>
      <c r="C14" s="429">
        <v>0</v>
      </c>
      <c r="D14" s="428"/>
    </row>
    <row r="15" spans="2:4" ht="12.75">
      <c r="B15" s="432" t="s">
        <v>293</v>
      </c>
      <c r="C15" s="429">
        <v>0</v>
      </c>
      <c r="D15" s="428"/>
    </row>
    <row r="16" spans="2:4" ht="12.75">
      <c r="B16" s="428"/>
      <c r="C16" s="429"/>
      <c r="D16" s="428"/>
    </row>
    <row r="17" spans="2:4" ht="12.75">
      <c r="B17" s="428"/>
      <c r="C17" s="429"/>
      <c r="D17" s="428"/>
    </row>
    <row r="18" spans="2:4" ht="12.75">
      <c r="B18" s="428"/>
      <c r="C18" s="429"/>
      <c r="D18" s="428"/>
    </row>
    <row r="19" spans="2:4" ht="12.75">
      <c r="B19" s="428"/>
      <c r="C19" s="429"/>
      <c r="D19" s="428"/>
    </row>
    <row r="20" spans="2:4" ht="12.75">
      <c r="B20" s="428"/>
      <c r="C20" s="429"/>
      <c r="D20" s="428"/>
    </row>
    <row r="21" spans="2:4" ht="12.75">
      <c r="B21" s="428"/>
      <c r="C21" s="429"/>
      <c r="D21" s="428"/>
    </row>
    <row r="22" spans="2:4" ht="12.75">
      <c r="B22" s="428"/>
      <c r="C22" s="429"/>
      <c r="D22" s="428"/>
    </row>
    <row r="23" spans="2:4" ht="12.75">
      <c r="B23" s="428"/>
      <c r="C23" s="429"/>
      <c r="D23" s="428"/>
    </row>
    <row r="24" spans="2:4" ht="12.75">
      <c r="B24" s="428"/>
      <c r="C24" s="429"/>
      <c r="D24" s="428"/>
    </row>
    <row r="25" spans="2:4" ht="12.75">
      <c r="B25" s="428"/>
      <c r="C25" s="429"/>
      <c r="D25" s="428"/>
    </row>
    <row r="26" spans="2:3" ht="12.75">
      <c r="B26" s="430" t="s">
        <v>294</v>
      </c>
      <c r="C26" s="431">
        <f>SUM(C12:C25)</f>
        <v>0</v>
      </c>
    </row>
  </sheetData>
  <sheetProtection/>
  <mergeCells count="1">
    <mergeCell ref="B3:D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Petronis</dc:creator>
  <cp:keywords/>
  <dc:description/>
  <cp:lastModifiedBy>Enjoli Castillo</cp:lastModifiedBy>
  <cp:lastPrinted>2018-02-08T17:22:13Z</cp:lastPrinted>
  <dcterms:created xsi:type="dcterms:W3CDTF">2014-10-14T18:58:53Z</dcterms:created>
  <dcterms:modified xsi:type="dcterms:W3CDTF">2018-08-16T20:11:42Z</dcterms:modified>
  <cp:category/>
  <cp:version/>
  <cp:contentType/>
  <cp:contentStatus/>
</cp:coreProperties>
</file>